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codeName="ThisWorkbook" defaultThemeVersion="166925"/>
  <mc:AlternateContent xmlns:mc="http://schemas.openxmlformats.org/markup-compatibility/2006">
    <mc:Choice Requires="x15">
      <x15ac:absPath xmlns:x15ac="http://schemas.microsoft.com/office/spreadsheetml/2010/11/ac" url="https://thefca.sharepoint.com/sites/NonIni/RRAP/"/>
    </mc:Choice>
  </mc:AlternateContent>
  <xr:revisionPtr revIDLastSave="0" documentId="8_{20D7E0D8-A6B0-48E6-A743-6E9AD628A72B}" xr6:coauthVersionLast="47" xr6:coauthVersionMax="47" xr10:uidLastSave="{00000000-0000-0000-0000-000000000000}"/>
  <bookViews>
    <workbookView xWindow="15270" yWindow="-16320" windowWidth="29040" windowHeight="15720" tabRatio="603" xr2:uid="{552AA2BE-F978-4914-8586-D9583E802BEB}"/>
  </bookViews>
  <sheets>
    <sheet name="Guidance &amp; Glossary" sheetId="7" r:id="rId1"/>
    <sheet name="Income Statement" sheetId="3" r:id="rId2"/>
    <sheet name="Balance Sheet" sheetId="2" r:id="rId3"/>
    <sheet name="Qualitative Questions" sheetId="13" r:id="rId4"/>
    <sheet name="Version" sheetId="8" state="veryHidden" r:id="rId5"/>
    <sheet name="Options" sheetId="12" state="veryHidden" r:id="rId6"/>
  </sheets>
  <externalReferences>
    <externalReference r:id="rId7"/>
    <externalReference r:id="rId8"/>
  </externalReferences>
  <definedNames>
    <definedName name="___FSA001" localSheetId="3">#REF!</definedName>
    <definedName name="___FSA001">#REF!</definedName>
    <definedName name="___FSA003" localSheetId="3">#REF!</definedName>
    <definedName name="___FSA003">#REF!</definedName>
    <definedName name="__FSA001" localSheetId="3">#REF!</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COMPANY">'[2]Drop Down List'!$H$1</definedName>
    <definedName name="FSA007a">[1]FSA004!$A$1</definedName>
    <definedName name="MONTH">'[2]Drop Down List'!$H$2</definedName>
    <definedName name="_xlnm.Print_Area" localSheetId="2">'Balance Sheet'!$A$1:$O$96</definedName>
    <definedName name="_xlnm.Print_Area" localSheetId="1">'Income Statement'!$A$1:$O$61</definedName>
    <definedName name="_xlnm.Print_Area" localSheetId="3">'Qualitative Questions'!$A$1:$F$52</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'[2]Drop Down List'!$H$3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B2" i="3"/>
  <c r="M2" i="2" l="1"/>
  <c r="O2" i="2"/>
  <c r="A2" i="2"/>
  <c r="O2" i="3"/>
  <c r="M2" i="3"/>
  <c r="A2" i="3"/>
  <c r="C18" i="13" l="1"/>
  <c r="G33" i="13" l="1"/>
  <c r="G6" i="13"/>
  <c r="C8" i="3"/>
  <c r="G22" i="13" l="1"/>
  <c r="C31" i="13"/>
  <c r="C29" i="13"/>
  <c r="C20" i="13"/>
  <c r="B4" i="13" l="1"/>
  <c r="B3" i="13"/>
  <c r="B2" i="13"/>
  <c r="I8" i="2" l="1"/>
  <c r="D8" i="2" s="1"/>
  <c r="G5" i="2"/>
  <c r="H8" i="3"/>
  <c r="G8" i="3" s="1"/>
  <c r="J8" i="3"/>
  <c r="K8" i="3" s="1"/>
  <c r="L8" i="3" s="1"/>
  <c r="L8" i="2" l="1"/>
  <c r="J8" i="2"/>
  <c r="K8" i="2"/>
  <c r="G8" i="2"/>
  <c r="H8" i="2"/>
  <c r="L13" i="2" l="1"/>
  <c r="L50" i="3" l="1"/>
  <c r="K50" i="3"/>
  <c r="J50" i="3"/>
  <c r="I50" i="3"/>
  <c r="H50" i="3"/>
  <c r="G50" i="3"/>
  <c r="L60" i="3" l="1"/>
  <c r="K60" i="3"/>
  <c r="J60" i="3"/>
  <c r="I60" i="3"/>
  <c r="H60" i="3"/>
  <c r="L52" i="3"/>
  <c r="K52" i="3"/>
  <c r="J52" i="3"/>
  <c r="I52" i="3"/>
  <c r="H52" i="3"/>
  <c r="G60" i="3"/>
  <c r="G52" i="3"/>
  <c r="G30" i="3" l="1"/>
  <c r="B3" i="2"/>
  <c r="B3" i="3"/>
  <c r="I39" i="3"/>
  <c r="I59" i="2" l="1"/>
  <c r="G24" i="3"/>
  <c r="G47" i="2"/>
  <c r="L47" i="2"/>
  <c r="H36" i="2"/>
  <c r="J36" i="2"/>
  <c r="K36" i="2"/>
  <c r="L36" i="2"/>
  <c r="G36" i="2"/>
  <c r="G59" i="2"/>
  <c r="G39" i="3"/>
  <c r="G67" i="2" l="1"/>
  <c r="I36" i="2"/>
  <c r="H30" i="3"/>
  <c r="I30" i="3"/>
  <c r="J30" i="3"/>
  <c r="K30" i="3"/>
  <c r="L30" i="3"/>
  <c r="H13" i="3" l="1"/>
  <c r="I13" i="3"/>
  <c r="J13" i="3"/>
  <c r="K13" i="3"/>
  <c r="L13" i="3"/>
  <c r="G13" i="3"/>
  <c r="H91" i="2"/>
  <c r="I91" i="2"/>
  <c r="J91" i="2"/>
  <c r="K91" i="2"/>
  <c r="L91" i="2"/>
  <c r="G91" i="2"/>
  <c r="I67" i="2"/>
  <c r="H59" i="2"/>
  <c r="J59" i="2"/>
  <c r="K59" i="2"/>
  <c r="L59" i="2"/>
  <c r="G25" i="2"/>
  <c r="G13" i="2"/>
  <c r="H81" i="2"/>
  <c r="H47" i="2"/>
  <c r="H25" i="2"/>
  <c r="H13" i="2"/>
  <c r="H24" i="3"/>
  <c r="H39" i="3"/>
  <c r="K67" i="2" l="1"/>
  <c r="H67" i="2"/>
  <c r="L67" i="2"/>
  <c r="J67" i="2"/>
  <c r="H38" i="2"/>
  <c r="H32" i="3"/>
  <c r="H49" i="2"/>
  <c r="G41" i="3"/>
  <c r="G32" i="3"/>
  <c r="H41" i="3"/>
  <c r="G49" i="2"/>
  <c r="G38" i="2"/>
  <c r="J39" i="3"/>
  <c r="K39" i="3"/>
  <c r="L39" i="3"/>
  <c r="I24" i="3"/>
  <c r="J24" i="3"/>
  <c r="K24" i="3"/>
  <c r="L24" i="3"/>
  <c r="I81" i="2"/>
  <c r="J81" i="2"/>
  <c r="K81" i="2"/>
  <c r="L81" i="2"/>
  <c r="G81" i="2"/>
  <c r="I47" i="2"/>
  <c r="J47" i="2"/>
  <c r="K47" i="2"/>
  <c r="I25" i="2"/>
  <c r="J25" i="2"/>
  <c r="K25" i="2"/>
  <c r="L25" i="2"/>
  <c r="I13" i="2"/>
  <c r="J13" i="2"/>
  <c r="K13" i="2"/>
  <c r="K38" i="2" l="1"/>
  <c r="J38" i="2"/>
  <c r="I38" i="2"/>
  <c r="I49" i="2"/>
  <c r="L32" i="3"/>
  <c r="K32" i="3"/>
  <c r="J32" i="3"/>
  <c r="C32" i="3" s="1"/>
  <c r="I32" i="3"/>
  <c r="J49" i="2"/>
  <c r="L38" i="2"/>
  <c r="L49" i="2"/>
  <c r="K49" i="2"/>
  <c r="H70" i="2"/>
  <c r="H94" i="2"/>
  <c r="H84" i="2"/>
  <c r="L41" i="3"/>
  <c r="G70" i="2"/>
  <c r="G84" i="2"/>
  <c r="G94" i="2"/>
  <c r="K41" i="3"/>
  <c r="I41" i="3"/>
  <c r="J41" i="3"/>
  <c r="L70" i="2" l="1"/>
  <c r="L94" i="2"/>
  <c r="L84" i="2"/>
  <c r="K70" i="2"/>
  <c r="K84" i="2"/>
  <c r="K94" i="2"/>
  <c r="J70" i="2"/>
  <c r="J84" i="2"/>
  <c r="J94" i="2"/>
  <c r="I70" i="2"/>
  <c r="I94" i="2"/>
  <c r="I8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FA1DFA9-1200-492F-BE36-04CA416387BF}">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EE696C0-087B-4961-B604-5A3AA037A10B}">
      <text>
        <r>
          <rPr>
            <b/>
            <sz val="8"/>
            <color indexed="81"/>
            <rFont val="Verdana"/>
            <family val="2"/>
          </rPr>
          <t>Note:</t>
        </r>
        <r>
          <rPr>
            <sz val="8"/>
            <color indexed="81"/>
            <rFont val="Verdana"/>
            <family val="2"/>
          </rPr>
          <t xml:space="preserve"> to allow comparability with annual historical and forecasted figures, please make 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sharedStrings.xml><?xml version="1.0" encoding="utf-8"?>
<sst xmlns="http://schemas.openxmlformats.org/spreadsheetml/2006/main" count="483" uniqueCount="350">
  <si>
    <t>Financial Data Template - Guidance &amp; Glossary</t>
  </si>
  <si>
    <t xml:space="preserve"> v1.8</t>
  </si>
  <si>
    <t>Please note that this template does NOT replace the financial questions in any other forms you need to submit as part of your application. Please refer to the pages specific to your business model, ensuring you complete and submit the relevant forms.</t>
  </si>
  <si>
    <t>Guidance</t>
  </si>
  <si>
    <t>This guide sets out how to complete the Financial Data Template ("the Template"). The Template's format is based on the FSA029 and FSA030 RegData returns for the Balance Sheet and Income Statement respectively. Refer to the link below for further details.</t>
  </si>
  <si>
    <t>This guide uses terms as defined in the Companies Act of 1985 and 2006, or based on the firm's accounting framework (usually UK GAAP or IFRS). The descriptions in this guide are meant to repeat, summarise, or clarify these official definitions without changing their full meaning.</t>
  </si>
  <si>
    <t>You may refer to the guidance notes to the FCA Handbook in this link for further information on the data requirements.</t>
  </si>
  <si>
    <t>1. Please select the currency at the top of the page in the Income Statement if NOT reporting in GBP (all figures are in GBP by default). Accepted currencies are EUR, USD, CAD, SEK, CHF, and JPY.</t>
  </si>
  <si>
    <t>2. Please enter your accounting year-end date in the "Current financial year" field in the Income Statement (cell I8) and any corresponding notes for the current period in the "Comments" section (cell N8).
Note: year-end dates in the Balance Sheet and the other periods are auto-filled based on your input in the "Current financial year" in the Income Statement. If appropriate, you may type in the year-end dates for other periods, in the format 'DD/MM/YYYY'.</t>
  </si>
  <si>
    <t>3. In both the Income Statement and Balance Sheet, please input financial data in columns G to L. In column N, input key assumptions, drivers for material movements, and explanations if the historical amounts cannot be directly reconciled to the accounts on Companies House.</t>
  </si>
  <si>
    <t>4. For all financial data entered in columns G to L, please ensure you adhere to the conditions below:</t>
  </si>
  <si>
    <t xml:space="preserve">4.1. The data item should comply with the principles and requirements of the firm's accounting framework, which will generally be UK GAAP (including relevant provisions of the Companies Acts 1985 and 2006 as appropriate) or IFRS. </t>
  </si>
  <si>
    <t xml:space="preserve">4.2. The data item should be unconsolidated. </t>
  </si>
  <si>
    <t>4.3. The data item should be rounded to whole numbers and in units of a thousand (000's).</t>
  </si>
  <si>
    <t>4.4. The data item should be left blank where the item does not apply to the firm.</t>
  </si>
  <si>
    <t>4.5. The data item should be in GBP or one of the accepted non-GBP currencies if submitting as per the currency in your audited accounts. Accepted currencies are: EUR, USD, CAD, SEK, CHF, and JPY.</t>
  </si>
  <si>
    <t>4.6. The data item should be for the whole financial year. Where the current financial year is not complete, the data item should incorporate a forecast to complete the dataset for the whole financial year.</t>
  </si>
  <si>
    <t>4.7. The data item for expenses in the Income Statement and liabilities in the Balance Sheet should be in positive numbers, except where this not relevant.</t>
  </si>
  <si>
    <t>4.8. For a sole trader, only the assets and liabilities of the business should be included. It should not include the personal assets and liabilities of the owner.</t>
  </si>
  <si>
    <t xml:space="preserve">4.9. The data item should be in agreement with the underlying accounting records. </t>
  </si>
  <si>
    <t xml:space="preserve">4.10. Accounting policies should be consistent with those adopted in the statutory Annual Accounts and should be consistently applied. </t>
  </si>
  <si>
    <t xml:space="preserve">4.11. Information required should be prepared in accordance with generally accepted accounting standards. </t>
  </si>
  <si>
    <t xml:space="preserve">4.12. The data item should not give a misleading impression of the firm. A data item is likely to give a misleading impression if a firm wrongly omits or includes a material item or presents a material item in the wrong way. </t>
  </si>
  <si>
    <t>4.13. The requirement that any figures be audited does not apply to small companies exempted from audit under the Companies Act 2006.</t>
  </si>
  <si>
    <t>5. Please ensure the Template does not contain error messages and that the Balance Sheet is balanced upon submission to the FCA.</t>
  </si>
  <si>
    <t>6. Please answer the five questions in the Qualitative Questions page by selecting either "Yes" or "No" in the drop-down lists, ensuring to adhere to the below:</t>
  </si>
  <si>
    <t>6.1. Where a question has been answered as "Yes", please answer the corresponding sub-questions where relevant. Note that sub-questions that are not relevant to your firm will be automatically greyed out.</t>
  </si>
  <si>
    <t>6.2. If you answered "Yes" to question 1 and/or question 2, and your capital and/or liquidity requirement is NOT in GBP, please select the currency at the top of the page (all figures are in GBP by default). Accepted currencies are EUR, USD, CAD, SEK, CHF, and JPY.</t>
  </si>
  <si>
    <t>6.3. If your firm is subject to multiple prudential regimes, please select the regime with the highest requirement in question 1a (this is the overarching regime).</t>
  </si>
  <si>
    <t>Glossary</t>
  </si>
  <si>
    <t>Income Statement</t>
  </si>
  <si>
    <t>Description</t>
  </si>
  <si>
    <t>Data Element</t>
  </si>
  <si>
    <t>Dealing profits or (loss) - trading</t>
  </si>
  <si>
    <t>This is the total gross profit or loss which arises from market making and other dealings as principal in the financial year to date. Stamp duty, exchange fees, commissions and brokerage and any related interest paid or payable should be deducted.</t>
  </si>
  <si>
    <t>Dealing profit or (loss) - long term investments</t>
  </si>
  <si>
    <t>This refers to the net gain or loss from holding investments over a longer period. It involves profits or losses arising from the appreciation or depreciation in the value of long-term assets such as stocks, bonds, or real estate.</t>
  </si>
  <si>
    <t>Charges on sales / redemptions of regulated products</t>
  </si>
  <si>
    <t>These are the fees and charges incurred when selling or redeeming regulated financial products like mutual funds, insurance policies, or pension schemes. These charges can include exit fees, management fees, or other administrative costs.</t>
  </si>
  <si>
    <t>Gross Commission and brokerage</t>
  </si>
  <si>
    <t>This includes all commission income in respect of the relevant regulated business. Gross commissions will include commission that is received and passed on to another person. Where commission is shared between two or more firms, the gross commission should not be double counted, i.e. each firm should report only the commission it has received.</t>
  </si>
  <si>
    <t>Performance fees</t>
  </si>
  <si>
    <t>Fees received in relation to the firms regulated activities.</t>
  </si>
  <si>
    <t>Investment management fees</t>
  </si>
  <si>
    <t>This is the total of underwriting fees and commissions, fees from investment advice, valuations, management of investments and unit trusts, pension funds, discretionary management and collective investment schemes.</t>
  </si>
  <si>
    <t>Investment advisory fees</t>
  </si>
  <si>
    <t>Include all fees arising from investment advice.</t>
  </si>
  <si>
    <t>Corporate Finance</t>
  </si>
  <si>
    <t>This is the total of all income earned by the firm from corporate finance business.</t>
  </si>
  <si>
    <t>UCITS management fees</t>
  </si>
  <si>
    <t>This covers income earned through the management of UCITS.</t>
  </si>
  <si>
    <t>Interest and dividends receivable</t>
  </si>
  <si>
    <t>Income earned from interest on loans, securities, or other interest-bearing assets, and dividends received from shareholdings.</t>
  </si>
  <si>
    <t>Other revenue</t>
  </si>
  <si>
    <t>You should record here any income that has derived from its business in the financial year, which has not been recorded under commissions or fees. Such income may include interest on client money, where the firm is permitted to retain this, or payments made by product providers on a basis other than fees or commissions.</t>
  </si>
  <si>
    <t>Foreign exchange gains</t>
  </si>
  <si>
    <t>Profit gained from revaluation of foreign exchange positions due to changes in exchange rates.</t>
  </si>
  <si>
    <t>Revenue generated from regulated financial services</t>
  </si>
  <si>
    <t>14A</t>
  </si>
  <si>
    <t>Income earned from regulated activities (https://www.handbook.fca.org.uk/handbook/glossary/G974.html).</t>
  </si>
  <si>
    <t>Revenue generated from unregulated financial services</t>
  </si>
  <si>
    <t>14B</t>
  </si>
  <si>
    <t>Income earned from financial services activities that are not regulated.</t>
  </si>
  <si>
    <t>14C</t>
  </si>
  <si>
    <t>You should record here any income that has derived from its business in the financial year, which has not come from regulated or unregulated financial services.</t>
  </si>
  <si>
    <t>Commissions and fees</t>
  </si>
  <si>
    <t>This is the total of commissions paid and shared, plus fees, brokerage and other charges paid in relation to the business.</t>
  </si>
  <si>
    <t>Staff costs - salary</t>
  </si>
  <si>
    <t xml:space="preserve">Include salary costs, employer’s national insurance contributions and social security costs, the employer’s contribution to any pension scheme, and benefits in kind. Also include here commissions paid to staff on business they have introduced. </t>
  </si>
  <si>
    <t>Staff costs - bonus</t>
  </si>
  <si>
    <t>Include discretionary bonuses and profit/performance share and share option schemes. Any commissions paid to staff on business they did not introduce should be recorded here.</t>
  </si>
  <si>
    <t>Foreign exchange losses</t>
  </si>
  <si>
    <t>This is the total of foreign exchange losses.</t>
  </si>
  <si>
    <t>Other operating expense</t>
  </si>
  <si>
    <t>19A</t>
  </si>
  <si>
    <t>Include here other operating expenses (that are not identified elsewhere) that arise in the course of undertaking the firm’s activities.</t>
  </si>
  <si>
    <t>Interest expense</t>
  </si>
  <si>
    <t>This is the total of interest payable on borrowings of the firm and interest payable on client bank accounts.</t>
  </si>
  <si>
    <t>Other non-operating expense</t>
  </si>
  <si>
    <t xml:space="preserve">Other expenses that do not directly relate to the firm's primary operations. Include here any exceptional items which are separately disclosed in your accounts by virtue of their size or incidence to enable a full understanding of the firm's financial performance. </t>
  </si>
  <si>
    <t>Taxation</t>
  </si>
  <si>
    <t>This comprises current tax charge (income) and deferred tax charge (income). Include any adjustments recognised in the period for current tax of prior periods. It may also include the amount of deferred tax charge (income) relating to the origination and reversal of temporary differences.</t>
  </si>
  <si>
    <t>Appropriations</t>
  </si>
  <si>
    <t>Includes dividends paid, or any other items paid out by the firm.</t>
  </si>
  <si>
    <t>Investment income</t>
  </si>
  <si>
    <t>Income earned from investments, including dividends and interest.</t>
  </si>
  <si>
    <t>Interest receivable</t>
  </si>
  <si>
    <t>Include both interest actually received and interest receivable which has accrued but has not yet been received. Amounts accrued should be based on the latest date to which these calculations were made; thus for an institution which accrues profits on a daily basis, accruals should include amounts up to and including the reporting date.</t>
  </si>
  <si>
    <t>Data Validation</t>
  </si>
  <si>
    <t>Please do not amend the formulas in the spreadsheets.</t>
  </si>
  <si>
    <t>[4] = [1] + [2] + [3]</t>
  </si>
  <si>
    <t>[14] = [5] + [6] + [7] + [8] + [9] +[10] + [11] + [12] + [13]</t>
  </si>
  <si>
    <t>[14D] = [14A] + [14B] - [14C]</t>
  </si>
  <si>
    <t>[14D] = [4] + [14]</t>
  </si>
  <si>
    <t xml:space="preserve">[19B] = [15] + [16] + [17] + [18] + [19A] </t>
  </si>
  <si>
    <t>[19C] = [4] + [14] - [19B]</t>
  </si>
  <si>
    <t>[25] = [23] - [24]</t>
  </si>
  <si>
    <t>[27] = [25] - [26]</t>
  </si>
  <si>
    <t>[28]: if [23] ≠ 0, then 0, else [4] + [14] - [19B] - [21]</t>
  </si>
  <si>
    <t>[31] = [28] + [29] + [30]</t>
  </si>
  <si>
    <t>Balance Sheet</t>
  </si>
  <si>
    <t>Intangible assets</t>
  </si>
  <si>
    <t>Intangible assets include goodwill, capitalised development costs, patents, licences, exchange seats (such as seats on LIFFE), trademarks and similar rights. Exchange seats held for investment purposes may be treated as a fixed asset investment.</t>
  </si>
  <si>
    <t>Tangible assets</t>
  </si>
  <si>
    <t>Includes property, real estate, plant and equipment beneficially owned by the firm.</t>
  </si>
  <si>
    <t>Investments</t>
  </si>
  <si>
    <t>Financial assets held by the firm for earning income or for capital appreciation. Investments can include shares, bonds, real estate, or other types of financial assets.</t>
  </si>
  <si>
    <t xml:space="preserve">Stocks and Investments </t>
  </si>
  <si>
    <t>Physical commodities or other types of assets held for investment purposes.</t>
  </si>
  <si>
    <t xml:space="preserve">Trade debtors - Due within 90 days </t>
  </si>
  <si>
    <t>Amounts due from counterparties should be reflected at gross amounts less any provisions for bad and doubtful debts. Netting is only permitted to the extent that there is express agreement with the counterparty that balances may be settled on a net basis. Firms should ensure that trading book debtors under and over 90 days are disclosed separately.</t>
  </si>
  <si>
    <t xml:space="preserve">Trade debtors - Due after 90 days </t>
  </si>
  <si>
    <t xml:space="preserve">Non-trade debtors </t>
  </si>
  <si>
    <t>These include debtors not arising from trading book activities. Examples of these are corporate finance fees, commissions, interest and dividends not directly related to items in the trading book. Firms should ensure that non-trading book debtors under and over 90 days and debts with affiliates and non-affiliates are disclosed separately.</t>
  </si>
  <si>
    <t>Sundry debtors</t>
  </si>
  <si>
    <t>These are miscellaneous debtors that don't fall under the typical categories of trade or non-trade debtors. Sundry debtors might include various kinds of receivables, such as advances to employees or refunds due from suppliers.</t>
  </si>
  <si>
    <t xml:space="preserve">Loans &amp; other assets </t>
  </si>
  <si>
    <t>This category includes loans given out by the company and other miscellaneous assets that don't fit into other asset categories. It could cover a wide range of items, from long-term loans provided to other companies to various types of receivables.</t>
  </si>
  <si>
    <t xml:space="preserve">Cash at bank and in hand - Segregated </t>
  </si>
  <si>
    <t>Segregated client monies on the balance sheet should be disclosed separately from other non segregated funds.</t>
  </si>
  <si>
    <t>Cash at bank and in hand - Non segregated</t>
  </si>
  <si>
    <t>Creditors</t>
  </si>
  <si>
    <t>These are entities or individuals to whom the company owes money. Creditors can include suppliers, lenders, or any other parties that have provided goods, services, or funds to the company on credit.</t>
  </si>
  <si>
    <t>Sundry creditors</t>
  </si>
  <si>
    <t>Similar to sundry debtors, sundry creditors are miscellaneous creditors that don't fall into the main categories of creditors. This can include various kinds of payable accounts like small claims, disputed amounts, or other irregular obligations.</t>
  </si>
  <si>
    <t>Accruals</t>
  </si>
  <si>
    <t>This refers to expenses that have been incurred but not yet paid. Accruals are recognised in the financial statements to reflect expenses related to the current accounting period, even if the actual payment will occur in a later period.</t>
  </si>
  <si>
    <t>Bank loans and overdrafts segregated due within 1 year</t>
  </si>
  <si>
    <t>These are bank loans and overdrafts that are segregated and are due to be repaid within one year.</t>
  </si>
  <si>
    <t>Bank loans and overdrafts non segregated due within 1 year</t>
  </si>
  <si>
    <t>These refer to bank loans and overdrafts that are not segregated (i.e., part of the company's general finances) and are scheduled for repayment within one year.</t>
  </si>
  <si>
    <t>Short term subordinated loan due within 1 year</t>
  </si>
  <si>
    <t xml:space="preserve">This is a short-term loan (original maturity within one year) where the lender's rights to repayment are ranked below other creditors and which is due within one year. </t>
  </si>
  <si>
    <t>Long term subordinated loan due within 1 year</t>
  </si>
  <si>
    <t xml:space="preserve">This is a long-term loan (original maturity more than one year) where the lender's rights to repayment are ranked below other creditors and which is due within one year. </t>
  </si>
  <si>
    <t>This term refers to individuals or entities to whom the company owes money. It includes all forms of payable accounts, such as suppliers, service providers, loans, and other financial obligations.</t>
  </si>
  <si>
    <t>Bank loans and overdrafts segregated due after 1 year</t>
  </si>
  <si>
    <t xml:space="preserve">These are loans and overdraft facilities that are segregated and due for repayment more than one year from now. </t>
  </si>
  <si>
    <t>Bank loans and overdrafts non segregated due after 1 year</t>
  </si>
  <si>
    <t>These are non-segregated bank loans and overdrafts that the company is obligated to repay after a period longer than one year.</t>
  </si>
  <si>
    <t>Short term subordinated loan due after 1 year</t>
  </si>
  <si>
    <t>This is a shorter-term loan where the lender's rights to repayment are ranked below other creditors and is due for repayment after more than one year.</t>
  </si>
  <si>
    <t>Long term subordinated loan due after 1 year</t>
  </si>
  <si>
    <t>This is a longer-term loan where the lender's rights to repayment are ranked below other creditors and is due for repayment after more than one year.</t>
  </si>
  <si>
    <t xml:space="preserve">Ordinary shares </t>
  </si>
  <si>
    <t>These are common shares of a company, representing ownership interest. Holders of ordinary shares usually have voting rights and are entitled to dividends, but they are paid after preference shareholders.</t>
  </si>
  <si>
    <t xml:space="preserve">Non cumulative preference shares - Fixed term </t>
  </si>
  <si>
    <t>Cumulative and non cumulative preference shares for fixed and non fixed terms should be disclosed separately. Preference share capital can only be included in financial resources, provided that there is an agreement in place, that redemption may not take place if it would take the firm into a deficit of financial resources. Preference share capital may only be included in initial capital where the dividends are non cumulative.</t>
  </si>
  <si>
    <t>Non cumulative preference shares - Non fixed term</t>
  </si>
  <si>
    <t xml:space="preserve">Cumulative preference shares - Fixed term </t>
  </si>
  <si>
    <t>Cumulative preference shares - Non fixed term</t>
  </si>
  <si>
    <t>Share premium account</t>
  </si>
  <si>
    <t>This is an account on the company’s balance sheet that represents the amount received by a company when it issues shares above their nominal value. It's a reserve that can be used for specific purposes as defined by company law and is a component of shareholders' equity.</t>
  </si>
  <si>
    <t>Other reserves</t>
  </si>
  <si>
    <t>This term typically refers to any reserves on the company’s balance sheet not classified under more specific reserve categories. These can include capital redemption reserves, and reserves created from profits, used for a variety of purposes like future investments, loss absorption, or dividend payments.</t>
  </si>
  <si>
    <t>Revaluation reserve</t>
  </si>
  <si>
    <t>An equity account used to record increases in the value of a firm's assets following a revaluation.</t>
  </si>
  <si>
    <t>Retained earnings</t>
  </si>
  <si>
    <t>This figure should include audited figures where applicable. The requirement that this figure be audited does not apply to small companies exempted from audit under the Companies Act 2006.</t>
  </si>
  <si>
    <t>Profit / (loss) current year - Externally verified</t>
  </si>
  <si>
    <t>Incorporated firms should ensure that for both prior year brought forward and current year profit and loss, amounts representing externally audited balances and unverified trading and non trading book balances are identified and disclosed separately. Interim profits may only be included in a firm's initial capital where they have been verified by an external auditor. The requirement that this figure be audited does not apply to small companies exempted from audit under the Companies Act 2006.</t>
  </si>
  <si>
    <t>Profit / (loss) current year - Unverified trading book</t>
  </si>
  <si>
    <t xml:space="preserve">Profit / (loss) current year - Unverified non trading book </t>
  </si>
  <si>
    <t>Capital account</t>
  </si>
  <si>
    <t>This represents capital introduced by the partners or sole trader. There should be a legal agreement in place to ensure that this capital can not be removed if it would take the firm into a deficit of its financial resources.</t>
  </si>
  <si>
    <t>These can only be included in a firm’s capital where they have been verified by an external auditor.</t>
  </si>
  <si>
    <t>Current account current year - Externally verified</t>
  </si>
  <si>
    <t>Unincorporated firms should ensure that for both prior year brought forward and current year current account, amounts representing externally audited balances and unverified trading and non trading book balances are identified and disclosed separately. Interim current account may only be included in a firm's initial capital where they have been verified by an external auditor. The requirement that this figure be audited does not apply to small companies exempted from audit under the Companies Act 2006.</t>
  </si>
  <si>
    <t>Current account current year - Unverified trading book</t>
  </si>
  <si>
    <t xml:space="preserve">Current account current year - Unverified non trading book </t>
  </si>
  <si>
    <t>Partners cash capital accounts</t>
  </si>
  <si>
    <t>This account represents the amount of capital each partner has invested in the LLP in the form of cash.</t>
  </si>
  <si>
    <t>Partners current accounts</t>
  </si>
  <si>
    <t>These accounts track the ongoing financial transactions between the LLP and its partners. This includes the partners' share of profits and losses, any salaries or drawings (withdrawals) by the partners, and any other amounts owed by or to the partners. The balance of a partner's current account can be in credit (if the LLP owes money to the partner) or in debit (if the partner owes money to the LLP).</t>
  </si>
  <si>
    <t>[13] = [5] + [6] + [7] + [8] + [9] +[10] + [11] + [12]</t>
  </si>
  <si>
    <t>[55] = [14] + [15] + [16] + [17] + [18] + [19]</t>
  </si>
  <si>
    <t>[21]: [13] – [55]</t>
  </si>
  <si>
    <t>[27] = [22] + [23] + [24] + [26]</t>
  </si>
  <si>
    <t>[28] = [4] + [13] - [55] - [27]</t>
  </si>
  <si>
    <t>[34]: If [29] = 0, then 0, else [32] + [33]</t>
  </si>
  <si>
    <t>[42]: If [29] = 0, then 0, else [29] + [30] + [31] + [34] + [35] + [36] + [37] + [38] + [39] + [40] + [41]</t>
  </si>
  <si>
    <t>[42]: If [29] = 0, then 0, else [28]</t>
  </si>
  <si>
    <t>[44]: If [29] &gt; 0, then 0</t>
  </si>
  <si>
    <t xml:space="preserve">[49]: If [44] &gt; 0, then [44] + [45] + [46] + [47] + [48], else 0 </t>
  </si>
  <si>
    <t xml:space="preserve">[49]: If [44] &gt; 0, then [28], else 0 </t>
  </si>
  <si>
    <t>[51]: If [29] + [44] &gt; 0, then 0</t>
  </si>
  <si>
    <t xml:space="preserve">[53]: If [51] &gt; 0, then [51] + [52], else 0 </t>
  </si>
  <si>
    <t xml:space="preserve">[53]: If [51] &gt; 0, then [28], else 0 </t>
  </si>
  <si>
    <t>currency</t>
  </si>
  <si>
    <t>q_number</t>
  </si>
  <si>
    <t>q_text1</t>
  </si>
  <si>
    <t>q_text2</t>
  </si>
  <si>
    <t>q_text3</t>
  </si>
  <si>
    <t>q_text4</t>
  </si>
  <si>
    <t>fy-2</t>
  </si>
  <si>
    <t>fy-1</t>
  </si>
  <si>
    <t>fy</t>
  </si>
  <si>
    <t>fy+1</t>
  </si>
  <si>
    <t>fy+2</t>
  </si>
  <si>
    <t>fy+3</t>
  </si>
  <si>
    <t>version</t>
  </si>
  <si>
    <t>comments</t>
  </si>
  <si>
    <t>units</t>
  </si>
  <si>
    <t>Currency Units: Thousands</t>
  </si>
  <si>
    <t>Please select currency if NOT in British Pound Sterling (GBP):</t>
  </si>
  <si>
    <t>Historical actuals (previous financial year -2)</t>
  </si>
  <si>
    <t>Historical actuals (previous financial year -1)</t>
  </si>
  <si>
    <t xml:space="preserve">Current financial year </t>
  </si>
  <si>
    <t>Forecast year 1</t>
  </si>
  <si>
    <t>Forecast year 2</t>
  </si>
  <si>
    <t>Forecast year 3</t>
  </si>
  <si>
    <t>Comments
(Key assumptions, drivers for material movements, explanations if the historical amounts cannot be directly reconciled to the accounts on Companies House)</t>
  </si>
  <si>
    <t>[Please input year end date here (DD/MM/YYYY)]</t>
  </si>
  <si>
    <t>[Please state what periods in the 'Current financial year' are forecasted and what are actuals here]</t>
  </si>
  <si>
    <t xml:space="preserve">Total dealing profit or (loss) </t>
  </si>
  <si>
    <t>Total revenue</t>
  </si>
  <si>
    <t>Within total revenue and dealing profit or (loss):</t>
  </si>
  <si>
    <t>14D</t>
  </si>
  <si>
    <t>Revenue plus dealing profit or (loss)</t>
  </si>
  <si>
    <t>19B</t>
  </si>
  <si>
    <t>Total operating expense</t>
  </si>
  <si>
    <t>19C</t>
  </si>
  <si>
    <t>Operating profit</t>
  </si>
  <si>
    <t>Following Section for Incorporated Entities Only</t>
  </si>
  <si>
    <t xml:space="preserve">Profit or (loss) on ordinary activities before taxation </t>
  </si>
  <si>
    <t xml:space="preserve">Profit or (loss) after taxation </t>
  </si>
  <si>
    <t>Retained profit or (loss) for the period</t>
  </si>
  <si>
    <t>Following Section for Partnerships (Including LLPs) and Sole Traders</t>
  </si>
  <si>
    <t>Operating Profit or (loss)</t>
  </si>
  <si>
    <t>Investment Income</t>
  </si>
  <si>
    <t>Profit or (loss) attributable to partners</t>
  </si>
  <si>
    <t>Please select currency in Income Statement if applicable</t>
  </si>
  <si>
    <t>Fixed Assets</t>
  </si>
  <si>
    <t xml:space="preserve">Total fixed assets </t>
  </si>
  <si>
    <t>Current Assets</t>
  </si>
  <si>
    <t xml:space="preserve">Trade debtors </t>
  </si>
  <si>
    <t xml:space="preserve">Due within 90 days </t>
  </si>
  <si>
    <t xml:space="preserve">Due after 90 days </t>
  </si>
  <si>
    <t>Sundry  debtors</t>
  </si>
  <si>
    <t xml:space="preserve">Cash at bank and in hand </t>
  </si>
  <si>
    <t xml:space="preserve">Segregated </t>
  </si>
  <si>
    <t>Non segregated</t>
  </si>
  <si>
    <r>
      <t>Total current assets</t>
    </r>
    <r>
      <rPr>
        <sz val="11"/>
        <rFont val="Times New Roman"/>
        <family val="1"/>
      </rPr>
      <t/>
    </r>
  </si>
  <si>
    <t>Current Liabilities</t>
  </si>
  <si>
    <t>Total current liabilities</t>
  </si>
  <si>
    <t xml:space="preserve">Net current assets (liabilities) </t>
  </si>
  <si>
    <t>Long Term Liabilities</t>
  </si>
  <si>
    <t>Total long term liabilities</t>
  </si>
  <si>
    <t>Total assets less total liabilities</t>
  </si>
  <si>
    <t xml:space="preserve">Capital </t>
  </si>
  <si>
    <t>For Incorporated Entities Only</t>
  </si>
  <si>
    <t xml:space="preserve">Non cumulative preference shares </t>
  </si>
  <si>
    <t xml:space="preserve">Fixed term </t>
  </si>
  <si>
    <t>Non fixed term</t>
  </si>
  <si>
    <t xml:space="preserve">Cumulative preference shares </t>
  </si>
  <si>
    <t>Total cumulative preference shares</t>
  </si>
  <si>
    <t xml:space="preserve">Profit / (loss) current year </t>
  </si>
  <si>
    <t>Externally verified</t>
  </si>
  <si>
    <t>Unverified trading book</t>
  </si>
  <si>
    <t xml:space="preserve">Unverified non trading book </t>
  </si>
  <si>
    <t xml:space="preserve">Total capital </t>
  </si>
  <si>
    <t>Balance Sheet Data Validation</t>
  </si>
  <si>
    <t>For Partnerships or Sole Traders Only</t>
  </si>
  <si>
    <t>Current account current year</t>
  </si>
  <si>
    <t>For LLPs Only</t>
  </si>
  <si>
    <t>Partners Cash Capital Accounts</t>
  </si>
  <si>
    <t>Total Partners Capital</t>
  </si>
  <si>
    <t>response_no</t>
  </si>
  <si>
    <t>response</t>
  </si>
  <si>
    <t>Please select the currency units (single or thousands):</t>
  </si>
  <si>
    <t>Thousands</t>
  </si>
  <si>
    <t>Is your firm subject to a prudential regime?</t>
  </si>
  <si>
    <t>Yes/No</t>
  </si>
  <si>
    <t>1a</t>
  </si>
  <si>
    <t>If you answered "Yes" in question 1, please specify the prudential regime, your capital requirements and capital resources</t>
  </si>
  <si>
    <t>Prudential regime (please select from list):</t>
  </si>
  <si>
    <t>Please Select</t>
  </si>
  <si>
    <t>If you selected "Other", please provide details below:</t>
  </si>
  <si>
    <t> </t>
  </si>
  <si>
    <t>1b</t>
  </si>
  <si>
    <t>Have you reconciled your capital requirement and capital resources figures to confirm you are meeting your capital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</si>
  <si>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Is your firm subject to a liquidity requirement?</t>
  </si>
  <si>
    <t>2a</t>
  </si>
  <si>
    <t>If you answered "Yes" in question 2, please specify your liquidity requirement and your liquidity resources</t>
  </si>
  <si>
    <t>2b</t>
  </si>
  <si>
    <t>Have you reconciled your liquidity requirement and liquidity resources figures to confirm you are meeting your liquidity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</si>
  <si>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Are there any significant related parties agreements that we should be aware of?</t>
  </si>
  <si>
    <t>3a</t>
  </si>
  <si>
    <t>If you answered "Yes" in question 3, please explain further:</t>
  </si>
  <si>
    <t>Are there any off-balance sheet items we should be aware of?</t>
  </si>
  <si>
    <t>4a</t>
  </si>
  <si>
    <t>If you answered "Yes" in question 4, please explain further:</t>
  </si>
  <si>
    <t>Are the firm's annual report and accounts prepared on a going concern basis?</t>
  </si>
  <si>
    <t>Version History</t>
  </si>
  <si>
    <t>Version</t>
  </si>
  <si>
    <t>Publication Date</t>
  </si>
  <si>
    <t>Changes</t>
  </si>
  <si>
    <t>1. Initial publication of template</t>
  </si>
  <si>
    <t>1. Amended formula in row 37 columns H:L in Balance Sheet. It was adding 'Total current liabilities' to 'Total current assets' rather deducting from it</t>
  </si>
  <si>
    <t>1. Amended formula in cell L13 in Balance Sheet. It was adding rows 1-12 rather than rows 10-12
2. Updated formula in the Income Statement, cell C32; changed the reference to 14D as opposed to 38
3. Removed data validation in the Guidance &amp; Glossary tab; row 74
4. Added back formulas in the Income Statement for items 25, 27 and 31
5. Removed reference to data validation in the Guidance &amp; Glossary tab
6. Clarified that data are for whole financial years in the Guidance &amp; Glossary tab
7. Standardised format for financial year-end to DD/MM/YYYY</t>
  </si>
  <si>
    <t>1. Added version history sheet (current tab)
2. Added row underneath headings in statements for user to input financial year
3. Added note to 'Current financial year' fields to provide clarification that the data is for the whole financial year</t>
  </si>
  <si>
    <t>1. "Guidance &amp; Glossary" tab, cell C132, delete references
2. "Balance Sheet" tab, delete the following rows (off-balance sheet items): rows 68-80, 95-107 and 118-130
3. Introducing the tab "Qualitative questions" that will substitute the tab "Prudential &amp; Qualitative Qs"</t>
  </si>
  <si>
    <t>Void</t>
  </si>
  <si>
    <t>1. Corrected typo in currency text (cell B5) in Income Statement
2. Adjusted text in cell B5 in Balance Sheet to reflect that currency is selected in Income Statement
3. Adjusted text in "Guidance &amp; Glossary" tab to reflect that currency is only selected in Income Statement
4. Removed "Qualitative Questions" and "Prudential &amp; Qualitative Qs" tabs
5. Removed references to deleted tabs in the "Guidance &amp; Glossary" tab
6. Removed "." in item 31 text
7. Corrected data item number from 55 to 43 (cell B36) in "Balance Sheet" tab
8. Changed layout and text of "Guidance &amp; Glossary" tab
9. Added "Options" tab for Qualtrics survey drop-down options (this tab is to be hidden)
10. Added validation and reference formulas to year-end dates
11. Allow only one entry of currency and year-end dates (in Income Statement); can no longer enter in Balance Sheet
12. "Version History" tab (this tab) is to be hidden
13. Added 'Qualitative Questions' back in template with simplified questions/format</t>
  </si>
  <si>
    <t>1. In Balance Sheet tab, filled in blanks in column C in Qs 7, 12, 31, 33, 40, 41
2. Added in a hidden header row in row 1 in Income Statement and Balance Sheet tabs
3. Added in reference to currency in cell A2 in both tabs
4. Added in a version check in column M in both tabs
5. Replaced all references to "or (loss)" with "(or loss)"
6. Amended financial text format to update as currency is selected, defaulting to GBP
7. Removed reference to ( 000s) in headings and added in two decimal points to financial data</t>
  </si>
  <si>
    <t>1. Reverted single digits back to thousands</t>
  </si>
  <si>
    <t>1. Changed text colour for repeated headings in column C
2. Added reference to units in O2 in Income Statement and Balance Sheet tabs
3. Reverted point 5 in version 1.6
4. Added in a hidden header row in row 1 in Qualitative Questions tab
5. Changed text in item 14D in Income Statement to "or (loss)" for consistency</t>
  </si>
  <si>
    <t>Suggestions:</t>
  </si>
  <si>
    <t>Include a drop-down menu for firm type (disregard this if there are too many firm types) - fields in the forms can be more dynamic to accommodate relevant firm type</t>
  </si>
  <si>
    <t>As an option, drop-down could only include 'incorporated', 'partnership', 'LLP', and 'sole trader'</t>
  </si>
  <si>
    <t>Prudential Regime</t>
  </si>
  <si>
    <t>FCA Handbook Section</t>
  </si>
  <si>
    <t>FCA Handbook Description</t>
  </si>
  <si>
    <t>CMCOB</t>
  </si>
  <si>
    <t>Business Standards</t>
  </si>
  <si>
    <t>Claims Management</t>
  </si>
  <si>
    <t>CONC</t>
  </si>
  <si>
    <t>Specialist Sourcebooks</t>
  </si>
  <si>
    <t>Consumer Credit</t>
  </si>
  <si>
    <t>FPCOB</t>
  </si>
  <si>
    <t>Funeral Plan</t>
  </si>
  <si>
    <t>IPRU-INV 3</t>
  </si>
  <si>
    <t>Prudential Standards</t>
  </si>
  <si>
    <t>Investment Businesses</t>
  </si>
  <si>
    <t>IPRU-INV 5</t>
  </si>
  <si>
    <t>IPRU-INV 11</t>
  </si>
  <si>
    <t>IPRU-INV 12</t>
  </si>
  <si>
    <t>IPRU-INV 13</t>
  </si>
  <si>
    <t>MIFIDPRU</t>
  </si>
  <si>
    <t>MiFID Investment Firms</t>
  </si>
  <si>
    <t>MIPRU</t>
  </si>
  <si>
    <t>Mortgage and Home Finance Firms, and Insurance Intermediaries</t>
  </si>
  <si>
    <t>Other</t>
  </si>
  <si>
    <t>N/A</t>
  </si>
  <si>
    <t>Regimes not included in list</t>
  </si>
  <si>
    <t>CFs (Amendment) (EU Exit) Regulations 2019</t>
  </si>
  <si>
    <t>EMR</t>
  </si>
  <si>
    <t>FSMA Sch.6 2D(1)(3A)</t>
  </si>
  <si>
    <t>PSR</t>
  </si>
  <si>
    <t>SEFs (Amendment) (EU Exit) Regulations 2019</t>
  </si>
  <si>
    <t>Currency</t>
  </si>
  <si>
    <t>GBP</t>
  </si>
  <si>
    <t>EUR</t>
  </si>
  <si>
    <t>USD</t>
  </si>
  <si>
    <t>CAD</t>
  </si>
  <si>
    <t>SEK</t>
  </si>
  <si>
    <t>CHF</t>
  </si>
  <si>
    <t>JPY</t>
  </si>
  <si>
    <t>Currency Unit</t>
  </si>
  <si>
    <t>Single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</si>
</sst>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 #,##0_-;\-* #,##0_-;_-* &quot;-&quot;??_-;_-@_-"/>
    <numFmt numFmtId="165" formatCode="0.0"/>
    <numFmt numFmtId="166" formatCode="dd/mm/yyyy;@"/>
    <numFmt numFmtId="167" formatCode="_-* #,##0_-;\-\(* #,##0\)_-;_-* &quot;-&quot;??_-;_-@_-"/>
    <numFmt numFmtId="168" formatCode="_-* #,##0_-;\(* #,##0\)_-;_-* &quot;-&quot;??_-;_-@_-"/>
  </numFmts>
  <fonts count="46">
    <font>
      <sz val="11"/>
      <color theme="1"/>
      <name val="Calibri"/>
      <family val="2"/>
      <scheme val="minor"/>
    </font>
    <font>
      <sz val="10"/>
      <color theme="1"/>
      <name val="Verdana"/>
      <family val="2"/>
    </font>
    <font>
      <sz val="10"/>
      <color theme="1"/>
      <name val="Verdana"/>
      <family val="2"/>
    </font>
    <font>
      <b/>
      <sz val="10"/>
      <color theme="0"/>
      <name val="Verdana"/>
      <family val="2"/>
    </font>
    <font>
      <sz val="10"/>
      <color theme="0"/>
      <name val="Verdana"/>
      <family val="2"/>
    </font>
    <font>
      <sz val="10"/>
      <name val="Times New Roman"/>
      <family val="1"/>
    </font>
    <font>
      <sz val="10"/>
      <name val="Arial"/>
      <family val="2"/>
    </font>
    <font>
      <sz val="11"/>
      <name val="Times New Roman"/>
      <family val="1"/>
    </font>
    <font>
      <sz val="10"/>
      <name val="Verdana"/>
      <family val="2"/>
    </font>
    <font>
      <b/>
      <sz val="14"/>
      <name val="Verdana"/>
      <family val="2"/>
    </font>
    <font>
      <b/>
      <sz val="10"/>
      <name val="Verdana"/>
      <family val="2"/>
    </font>
    <font>
      <strike/>
      <sz val="10"/>
      <name val="Verdana"/>
      <family val="2"/>
    </font>
    <font>
      <u/>
      <sz val="10"/>
      <name val="Verdana"/>
      <family val="2"/>
    </font>
    <font>
      <i/>
      <sz val="10"/>
      <name val="Verdana"/>
      <family val="2"/>
    </font>
    <font>
      <b/>
      <sz val="11"/>
      <color theme="0"/>
      <name val="Verdana"/>
      <family val="2"/>
    </font>
    <font>
      <b/>
      <u/>
      <sz val="10"/>
      <color theme="0"/>
      <name val="Verdana"/>
      <family val="2"/>
    </font>
    <font>
      <b/>
      <sz val="9"/>
      <color theme="0"/>
      <name val="Verdana"/>
      <family val="2"/>
    </font>
    <font>
      <b/>
      <sz val="8"/>
      <name val="Verdana"/>
      <family val="2"/>
    </font>
    <font>
      <b/>
      <sz val="11"/>
      <color rgb="FFA50021"/>
      <name val="Verdana"/>
      <family val="2"/>
    </font>
    <font>
      <b/>
      <sz val="10"/>
      <color rgb="FFFF0000"/>
      <name val="Verdana"/>
      <family val="2"/>
    </font>
    <font>
      <i/>
      <sz val="10"/>
      <color theme="0"/>
      <name val="Verdana"/>
      <family val="2"/>
    </font>
    <font>
      <b/>
      <sz val="14"/>
      <color rgb="FFFF0000"/>
      <name val="Verdana"/>
      <family val="2"/>
    </font>
    <font>
      <sz val="11"/>
      <color theme="1"/>
      <name val="Verdana"/>
      <family val="2"/>
    </font>
    <font>
      <b/>
      <sz val="11"/>
      <color theme="1"/>
      <name val="Verdana"/>
      <family val="2"/>
    </font>
    <font>
      <u/>
      <sz val="11"/>
      <color theme="10"/>
      <name val="Calibri"/>
      <family val="2"/>
      <scheme val="minor"/>
    </font>
    <font>
      <u/>
      <sz val="11"/>
      <color theme="10"/>
      <name val="Verdana"/>
      <family val="2"/>
    </font>
    <font>
      <b/>
      <i/>
      <sz val="11"/>
      <color theme="1"/>
      <name val="Verdana"/>
      <family val="2"/>
    </font>
    <font>
      <b/>
      <sz val="8"/>
      <color theme="0"/>
      <name val="Verdana"/>
      <family val="2"/>
    </font>
    <font>
      <b/>
      <sz val="10"/>
      <color rgb="FF00B050"/>
      <name val="Verdana"/>
      <family val="2"/>
    </font>
    <font>
      <b/>
      <sz val="11"/>
      <color rgb="FFFF0000"/>
      <name val="Verdana"/>
      <family val="2"/>
    </font>
    <font>
      <sz val="10"/>
      <color theme="1" tint="0.499984740745262"/>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i/>
      <sz val="9"/>
      <color theme="2" tint="-0.499984740745262"/>
      <name val="Verdana"/>
      <family val="2"/>
    </font>
    <font>
      <sz val="11"/>
      <color rgb="FF000000"/>
      <name val="Calibri"/>
      <family val="2"/>
    </font>
    <font>
      <b/>
      <sz val="11"/>
      <name val="Verdana"/>
      <family val="2"/>
    </font>
    <font>
      <sz val="11"/>
      <color rgb="FF000000"/>
      <name val="Verdana"/>
      <family val="2"/>
    </font>
    <font>
      <b/>
      <sz val="11"/>
      <color rgb="FFFF0000"/>
      <name val="Calibri"/>
      <family val="2"/>
      <scheme val="minor"/>
    </font>
    <font>
      <b/>
      <sz val="11"/>
      <color rgb="FF660033"/>
      <name val="Verdana"/>
      <family val="2"/>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dotted">
        <color theme="1"/>
      </left>
      <right style="dotted">
        <color theme="1"/>
      </right>
      <top/>
      <bottom style="dotted">
        <color theme="1"/>
      </bottom>
      <diagonal/>
    </border>
    <border>
      <left style="dotted">
        <color theme="1"/>
      </left>
      <right style="dotted">
        <color theme="1"/>
      </right>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rgb="FFFF999B"/>
      </left>
      <right style="thin">
        <color rgb="FFFF999B"/>
      </right>
      <top style="thin">
        <color rgb="FFFF999B"/>
      </top>
      <bottom style="thin">
        <color rgb="FFFF999B"/>
      </bottom>
      <diagonal/>
    </border>
    <border>
      <left style="thin">
        <color rgb="FFFF999B"/>
      </left>
      <right/>
      <top style="thin">
        <color rgb="FFFF999B"/>
      </top>
      <bottom style="thin">
        <color rgb="FFFF999B"/>
      </bottom>
      <diagonal/>
    </border>
    <border>
      <left style="thin">
        <color rgb="FFFF999B"/>
      </left>
      <right style="thin">
        <color theme="5" tint="0.39997558519241921"/>
      </right>
      <top style="thin">
        <color rgb="FFFF999B"/>
      </top>
      <bottom style="thin">
        <color rgb="FFFF999B"/>
      </bottom>
      <diagonal/>
    </border>
  </borders>
  <cellStyleXfs count="5">
    <xf numFmtId="0" fontId="0" fillId="0" borderId="0"/>
    <xf numFmtId="43" fontId="2" fillId="0" borderId="0" applyFont="0" applyFill="0" applyBorder="0" applyAlignment="0" applyProtection="0"/>
    <xf numFmtId="0" fontId="5" fillId="0" borderId="0"/>
    <xf numFmtId="0" fontId="6" fillId="0" borderId="0"/>
    <xf numFmtId="0" fontId="24" fillId="0" borderId="0" applyNumberFormat="0" applyFill="0" applyBorder="0" applyAlignment="0" applyProtection="0"/>
  </cellStyleXfs>
  <cellXfs count="160">
    <xf numFmtId="0" fontId="0" fillId="0" borderId="0" xfId="0"/>
    <xf numFmtId="0" fontId="8" fillId="2" borderId="0" xfId="3" applyFont="1" applyFill="1"/>
    <xf numFmtId="0" fontId="9" fillId="2" borderId="0" xfId="3" applyFont="1" applyFill="1"/>
    <xf numFmtId="0" fontId="10" fillId="2" borderId="0" xfId="3" applyFont="1" applyFill="1"/>
    <xf numFmtId="0" fontId="10" fillId="2" borderId="0" xfId="3" applyFont="1" applyFill="1" applyAlignment="1">
      <alignment horizontal="left"/>
    </xf>
    <xf numFmtId="0" fontId="12" fillId="2" borderId="0" xfId="3" applyFont="1" applyFill="1"/>
    <xf numFmtId="0" fontId="13" fillId="2" borderId="0" xfId="3" applyFont="1" applyFill="1" applyAlignment="1">
      <alignment horizontal="right"/>
    </xf>
    <xf numFmtId="0" fontId="14" fillId="3" borderId="0" xfId="3" applyFont="1" applyFill="1"/>
    <xf numFmtId="0" fontId="4" fillId="3" borderId="0" xfId="3" applyFont="1" applyFill="1"/>
    <xf numFmtId="0" fontId="3" fillId="3" borderId="0" xfId="3" applyFont="1" applyFill="1" applyAlignment="1">
      <alignment horizontal="left"/>
    </xf>
    <xf numFmtId="0" fontId="3" fillId="3" borderId="0" xfId="3" applyFont="1" applyFill="1"/>
    <xf numFmtId="0" fontId="15" fillId="3" borderId="0" xfId="3" applyFont="1" applyFill="1"/>
    <xf numFmtId="164" fontId="8" fillId="2" borderId="0" xfId="1" applyNumberFormat="1" applyFont="1" applyFill="1"/>
    <xf numFmtId="0" fontId="17" fillId="2" borderId="0" xfId="3" applyFont="1" applyFill="1"/>
    <xf numFmtId="164" fontId="8" fillId="2" borderId="0" xfId="1" applyNumberFormat="1" applyFont="1" applyFill="1" applyBorder="1"/>
    <xf numFmtId="0" fontId="18" fillId="2" borderId="0" xfId="3" applyFont="1" applyFill="1"/>
    <xf numFmtId="0" fontId="8" fillId="0" borderId="0" xfId="2" applyFont="1"/>
    <xf numFmtId="0" fontId="10" fillId="2" borderId="0" xfId="2" applyFont="1" applyFill="1"/>
    <xf numFmtId="0" fontId="8" fillId="2" borderId="0" xfId="2" applyFont="1" applyFill="1"/>
    <xf numFmtId="0" fontId="10" fillId="2" borderId="0" xfId="2" applyFont="1" applyFill="1" applyAlignment="1">
      <alignment horizontal="left"/>
    </xf>
    <xf numFmtId="0" fontId="10" fillId="2" borderId="0" xfId="2" applyFont="1" applyFill="1" applyAlignment="1">
      <alignment horizontal="center"/>
    </xf>
    <xf numFmtId="0" fontId="8" fillId="2" borderId="0" xfId="2" applyFont="1" applyFill="1" applyAlignment="1">
      <alignment horizontal="left"/>
    </xf>
    <xf numFmtId="0" fontId="14" fillId="3" borderId="0" xfId="3" applyFont="1" applyFill="1" applyAlignment="1">
      <alignment vertical="center"/>
    </xf>
    <xf numFmtId="0" fontId="8" fillId="2" borderId="0" xfId="2" applyFont="1" applyFill="1" applyAlignment="1">
      <alignment horizontal="left" indent="1"/>
    </xf>
    <xf numFmtId="0" fontId="8" fillId="2" borderId="0" xfId="2" applyFont="1" applyFill="1" applyAlignment="1">
      <alignment horizontal="left" indent="2"/>
    </xf>
    <xf numFmtId="0" fontId="10" fillId="0" borderId="0" xfId="3" applyFont="1" applyAlignment="1">
      <alignment horizontal="left"/>
    </xf>
    <xf numFmtId="0" fontId="22" fillId="0" borderId="0" xfId="0" applyFont="1"/>
    <xf numFmtId="0" fontId="23" fillId="0" borderId="0" xfId="0" applyFont="1"/>
    <xf numFmtId="0" fontId="22" fillId="0" borderId="3" xfId="0" applyFont="1" applyBorder="1" applyAlignment="1">
      <alignment vertical="top" wrapText="1"/>
    </xf>
    <xf numFmtId="0" fontId="10" fillId="0" borderId="0" xfId="2" applyFont="1" applyAlignment="1">
      <alignment horizontal="left"/>
    </xf>
    <xf numFmtId="0" fontId="26" fillId="0" borderId="0" xfId="0" applyFont="1"/>
    <xf numFmtId="0" fontId="22" fillId="0" borderId="0" xfId="0" applyFont="1" applyAlignment="1">
      <alignment vertical="top"/>
    </xf>
    <xf numFmtId="0" fontId="25" fillId="0" borderId="0" xfId="4" quotePrefix="1" applyFont="1" applyAlignment="1">
      <alignment vertical="top" wrapText="1"/>
    </xf>
    <xf numFmtId="0" fontId="8" fillId="0" borderId="0" xfId="3" applyFont="1"/>
    <xf numFmtId="0" fontId="8" fillId="2" borderId="0" xfId="2" applyFont="1" applyFill="1" applyAlignment="1">
      <alignment vertical="top"/>
    </xf>
    <xf numFmtId="0" fontId="3" fillId="5" borderId="7" xfId="3" applyFont="1" applyFill="1" applyBorder="1"/>
    <xf numFmtId="0" fontId="4" fillId="5" borderId="8" xfId="3" applyFont="1" applyFill="1" applyBorder="1"/>
    <xf numFmtId="0" fontId="20" fillId="5" borderId="8" xfId="3" applyFont="1" applyFill="1" applyBorder="1" applyAlignment="1">
      <alignment horizontal="right"/>
    </xf>
    <xf numFmtId="0" fontId="8" fillId="2" borderId="10" xfId="3" applyFont="1" applyFill="1" applyBorder="1"/>
    <xf numFmtId="0" fontId="8" fillId="2" borderId="11" xfId="3" applyFont="1" applyFill="1" applyBorder="1"/>
    <xf numFmtId="0" fontId="13" fillId="2" borderId="11" xfId="3" applyFont="1" applyFill="1" applyBorder="1" applyAlignment="1">
      <alignment horizontal="right"/>
    </xf>
    <xf numFmtId="0" fontId="21" fillId="0" borderId="0" xfId="0" applyFont="1" applyAlignment="1">
      <alignment horizontal="center" vertical="center"/>
    </xf>
    <xf numFmtId="0" fontId="29" fillId="0" borderId="0" xfId="0" applyFont="1" applyAlignment="1">
      <alignment vertical="center"/>
    </xf>
    <xf numFmtId="0" fontId="22" fillId="0" borderId="0" xfId="0" applyFont="1" applyAlignment="1">
      <alignment vertical="center"/>
    </xf>
    <xf numFmtId="0" fontId="22" fillId="0" borderId="0" xfId="0" applyFont="1" applyAlignment="1">
      <alignment vertical="center" wrapText="1"/>
    </xf>
    <xf numFmtId="0" fontId="10" fillId="0" borderId="0" xfId="2" applyFont="1"/>
    <xf numFmtId="164" fontId="8" fillId="0" borderId="0" xfId="1" applyNumberFormat="1" applyFont="1" applyFill="1" applyBorder="1"/>
    <xf numFmtId="0" fontId="19" fillId="0" borderId="0" xfId="0" applyFont="1"/>
    <xf numFmtId="0" fontId="30" fillId="0" borderId="0" xfId="2" applyFont="1"/>
    <xf numFmtId="0" fontId="8" fillId="0" borderId="0" xfId="2" applyFont="1" applyAlignment="1">
      <alignment horizontal="left"/>
    </xf>
    <xf numFmtId="0" fontId="11" fillId="0" borderId="0" xfId="3" applyFont="1"/>
    <xf numFmtId="0" fontId="10" fillId="0" borderId="0" xfId="3" applyFont="1"/>
    <xf numFmtId="0" fontId="8" fillId="2" borderId="1" xfId="2" applyFont="1" applyFill="1" applyBorder="1" applyAlignment="1" applyProtection="1">
      <alignment horizontal="center" vertical="center"/>
      <protection locked="0"/>
    </xf>
    <xf numFmtId="0" fontId="22" fillId="0" borderId="0" xfId="0" applyFont="1" applyAlignment="1">
      <alignment horizontal="center" vertical="center"/>
    </xf>
    <xf numFmtId="165" fontId="22" fillId="0" borderId="0" xfId="0" applyNumberFormat="1" applyFont="1" applyAlignment="1">
      <alignment horizontal="center" vertical="center"/>
    </xf>
    <xf numFmtId="14" fontId="22" fillId="0" borderId="0" xfId="0" applyNumberFormat="1" applyFont="1" applyAlignment="1">
      <alignment horizontal="center" vertical="center"/>
    </xf>
    <xf numFmtId="0" fontId="23" fillId="0" borderId="0" xfId="0" applyFont="1" applyAlignment="1">
      <alignment vertical="center"/>
    </xf>
    <xf numFmtId="0" fontId="31" fillId="0" borderId="0" xfId="0" applyFont="1" applyAlignme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14" fontId="16" fillId="3" borderId="0" xfId="0" applyNumberFormat="1" applyFont="1" applyFill="1" applyAlignment="1">
      <alignment horizontal="center" vertical="center" wrapText="1"/>
    </xf>
    <xf numFmtId="14" fontId="27" fillId="3" borderId="0" xfId="0" applyNumberFormat="1" applyFont="1" applyFill="1" applyAlignment="1">
      <alignment horizontal="center" vertical="center" wrapText="1"/>
    </xf>
    <xf numFmtId="166" fontId="8" fillId="0" borderId="1" xfId="2" applyNumberFormat="1" applyFont="1" applyBorder="1" applyAlignment="1" applyProtection="1">
      <alignment horizontal="center" vertical="center" wrapText="1"/>
      <protection locked="0"/>
    </xf>
    <xf numFmtId="164" fontId="8" fillId="2" borderId="1" xfId="1" applyNumberFormat="1" applyFont="1" applyFill="1" applyBorder="1" applyAlignment="1" applyProtection="1">
      <alignment vertical="center"/>
      <protection locked="0"/>
    </xf>
    <xf numFmtId="164" fontId="10" fillId="2" borderId="1" xfId="1" applyNumberFormat="1" applyFont="1" applyFill="1" applyBorder="1" applyAlignment="1">
      <alignment vertical="center"/>
    </xf>
    <xf numFmtId="0" fontId="10" fillId="0" borderId="0" xfId="2" applyFont="1" applyAlignment="1">
      <alignment horizontal="center" vertical="center"/>
    </xf>
    <xf numFmtId="0" fontId="8" fillId="0" borderId="0" xfId="2" applyFont="1" applyAlignment="1">
      <alignment vertical="center"/>
    </xf>
    <xf numFmtId="164" fontId="30" fillId="0" borderId="0" xfId="2" applyNumberFormat="1" applyFont="1" applyAlignment="1">
      <alignment horizontal="center" vertical="center"/>
    </xf>
    <xf numFmtId="0" fontId="10" fillId="2" borderId="0" xfId="2" applyFont="1" applyFill="1" applyAlignment="1">
      <alignment horizontal="center" vertical="center"/>
    </xf>
    <xf numFmtId="0" fontId="8" fillId="2" borderId="0" xfId="2" applyFont="1" applyFill="1" applyAlignment="1">
      <alignment vertical="center"/>
    </xf>
    <xf numFmtId="0" fontId="10" fillId="2" borderId="0" xfId="2" applyFont="1" applyFill="1" applyAlignment="1">
      <alignment horizontal="left" vertical="center"/>
    </xf>
    <xf numFmtId="164" fontId="8" fillId="0" borderId="1" xfId="1" applyNumberFormat="1" applyFont="1" applyFill="1" applyBorder="1" applyAlignment="1" applyProtection="1">
      <alignment vertical="center"/>
      <protection locked="0"/>
    </xf>
    <xf numFmtId="164" fontId="10" fillId="0" borderId="0" xfId="1" applyNumberFormat="1" applyFont="1" applyFill="1" applyBorder="1" applyAlignment="1">
      <alignment vertical="center"/>
    </xf>
    <xf numFmtId="164" fontId="4" fillId="3" borderId="0" xfId="1" applyNumberFormat="1" applyFont="1" applyFill="1" applyAlignment="1">
      <alignment vertical="center"/>
    </xf>
    <xf numFmtId="0" fontId="4" fillId="3" borderId="0" xfId="3" applyFont="1" applyFill="1" applyAlignment="1">
      <alignment vertical="center"/>
    </xf>
    <xf numFmtId="164" fontId="10" fillId="2" borderId="1" xfId="1" applyNumberFormat="1" applyFont="1" applyFill="1" applyBorder="1" applyAlignment="1" applyProtection="1">
      <alignment vertical="center"/>
      <protection locked="0"/>
    </xf>
    <xf numFmtId="164" fontId="10" fillId="0" borderId="1" xfId="1" applyNumberFormat="1" applyFont="1" applyFill="1" applyBorder="1" applyAlignment="1" applyProtection="1">
      <alignment vertical="center"/>
    </xf>
    <xf numFmtId="164" fontId="10" fillId="2" borderId="1" xfId="1" applyNumberFormat="1" applyFont="1" applyFill="1" applyBorder="1" applyAlignment="1" applyProtection="1">
      <alignment vertical="center"/>
    </xf>
    <xf numFmtId="0" fontId="8" fillId="0" borderId="0" xfId="1" applyNumberFormat="1" applyFont="1" applyFill="1" applyBorder="1" applyAlignment="1">
      <alignment horizontal="left" vertical="center"/>
    </xf>
    <xf numFmtId="0" fontId="8" fillId="2" borderId="0" xfId="3" applyFont="1" applyFill="1" applyAlignment="1">
      <alignment vertical="center"/>
    </xf>
    <xf numFmtId="0" fontId="10" fillId="2" borderId="0" xfId="3" applyFont="1" applyFill="1" applyAlignment="1">
      <alignment horizontal="center" vertical="center"/>
    </xf>
    <xf numFmtId="164" fontId="8" fillId="2" borderId="0" xfId="1" applyNumberFormat="1" applyFont="1" applyFill="1" applyBorder="1" applyAlignment="1">
      <alignment vertical="center"/>
    </xf>
    <xf numFmtId="164" fontId="10" fillId="2" borderId="2" xfId="1" applyNumberFormat="1" applyFont="1" applyFill="1" applyBorder="1" applyAlignment="1">
      <alignment vertical="center"/>
    </xf>
    <xf numFmtId="164" fontId="10" fillId="2" borderId="0" xfId="1" applyNumberFormat="1" applyFont="1" applyFill="1" applyBorder="1" applyAlignment="1">
      <alignment vertical="center"/>
    </xf>
    <xf numFmtId="164" fontId="8" fillId="2" borderId="0" xfId="1" applyNumberFormat="1" applyFont="1" applyFill="1" applyAlignment="1">
      <alignment vertical="center"/>
    </xf>
    <xf numFmtId="164" fontId="10" fillId="2" borderId="0" xfId="1" applyNumberFormat="1" applyFont="1" applyFill="1" applyAlignment="1">
      <alignment horizontal="center" vertical="center"/>
    </xf>
    <xf numFmtId="164" fontId="8" fillId="0" borderId="0" xfId="1" applyNumberFormat="1" applyFont="1" applyFill="1" applyBorder="1" applyAlignment="1">
      <alignment vertical="center"/>
    </xf>
    <xf numFmtId="0" fontId="8" fillId="0" borderId="0" xfId="3" applyFont="1" applyAlignment="1">
      <alignment vertical="center"/>
    </xf>
    <xf numFmtId="164" fontId="10" fillId="0" borderId="2" xfId="1" applyNumberFormat="1" applyFont="1" applyFill="1" applyBorder="1" applyAlignment="1">
      <alignment vertical="center"/>
    </xf>
    <xf numFmtId="164" fontId="8" fillId="0" borderId="0" xfId="1" applyNumberFormat="1" applyFont="1" applyFill="1" applyAlignment="1">
      <alignment vertical="center"/>
    </xf>
    <xf numFmtId="164" fontId="3" fillId="3" borderId="0" xfId="1" applyNumberFormat="1" applyFont="1" applyFill="1" applyAlignment="1">
      <alignment horizontal="center" vertical="center"/>
    </xf>
    <xf numFmtId="164" fontId="4" fillId="5" borderId="8" xfId="1" applyNumberFormat="1" applyFont="1" applyFill="1" applyBorder="1" applyAlignment="1">
      <alignment vertical="center"/>
    </xf>
    <xf numFmtId="164" fontId="4" fillId="5" borderId="9" xfId="1" applyNumberFormat="1" applyFont="1" applyFill="1" applyBorder="1" applyAlignment="1">
      <alignment vertical="center"/>
    </xf>
    <xf numFmtId="164" fontId="28" fillId="2" borderId="11" xfId="1" applyNumberFormat="1" applyFont="1" applyFill="1" applyBorder="1" applyAlignment="1">
      <alignment horizontal="center" vertical="center"/>
    </xf>
    <xf numFmtId="164" fontId="28" fillId="2" borderId="12" xfId="1" applyNumberFormat="1" applyFont="1" applyFill="1" applyBorder="1" applyAlignment="1">
      <alignment horizontal="center" vertical="center"/>
    </xf>
    <xf numFmtId="14" fontId="22" fillId="0" borderId="0" xfId="0" applyNumberFormat="1" applyFont="1" applyAlignment="1">
      <alignment horizontal="center" vertical="center" wrapText="1"/>
    </xf>
    <xf numFmtId="164" fontId="10" fillId="0" borderId="1" xfId="1" applyNumberFormat="1" applyFont="1" applyFill="1" applyBorder="1" applyAlignment="1">
      <alignment vertical="center"/>
    </xf>
    <xf numFmtId="0" fontId="34" fillId="0" borderId="0" xfId="0" applyFont="1"/>
    <xf numFmtId="0" fontId="37" fillId="0" borderId="0" xfId="0" applyFont="1" applyAlignment="1">
      <alignment horizontal="left"/>
    </xf>
    <xf numFmtId="0" fontId="23" fillId="6" borderId="3" xfId="0" applyFont="1" applyFill="1" applyBorder="1" applyAlignment="1">
      <alignment vertical="center"/>
    </xf>
    <xf numFmtId="0" fontId="23" fillId="6" borderId="3" xfId="0" applyFont="1" applyFill="1" applyBorder="1" applyAlignment="1">
      <alignment horizontal="center" vertical="center"/>
    </xf>
    <xf numFmtId="0" fontId="22" fillId="7" borderId="0" xfId="0" applyFont="1" applyFill="1"/>
    <xf numFmtId="0" fontId="22" fillId="0" borderId="0" xfId="0" applyFont="1" applyAlignment="1">
      <alignment horizontal="left" vertical="center" indent="4"/>
    </xf>
    <xf numFmtId="0" fontId="25" fillId="0" borderId="0" xfId="4" applyFont="1" applyFill="1" applyAlignment="1">
      <alignment vertical="center"/>
    </xf>
    <xf numFmtId="0" fontId="37" fillId="0" borderId="0" xfId="0" applyFont="1"/>
    <xf numFmtId="0" fontId="36" fillId="0" borderId="0" xfId="0" applyFont="1"/>
    <xf numFmtId="0" fontId="38" fillId="0" borderId="0" xfId="0" applyFont="1" applyAlignment="1">
      <alignment vertical="center" wrapText="1"/>
    </xf>
    <xf numFmtId="0" fontId="8" fillId="2" borderId="1" xfId="2" applyFont="1" applyFill="1" applyBorder="1" applyAlignment="1">
      <alignment horizontal="center" vertical="center"/>
    </xf>
    <xf numFmtId="166" fontId="8" fillId="0" borderId="1" xfId="2" applyNumberFormat="1" applyFont="1" applyBorder="1" applyAlignment="1">
      <alignment horizontal="center" vertical="center" wrapText="1"/>
    </xf>
    <xf numFmtId="0" fontId="19" fillId="2" borderId="0" xfId="2" applyFont="1" applyFill="1" applyAlignment="1">
      <alignment horizontal="left" vertical="center" wrapText="1"/>
    </xf>
    <xf numFmtId="0" fontId="40" fillId="0" borderId="0" xfId="0" applyFont="1"/>
    <xf numFmtId="0" fontId="9" fillId="0" borderId="0" xfId="3" applyFont="1"/>
    <xf numFmtId="0" fontId="8" fillId="0" borderId="0" xfId="2" applyFont="1" applyAlignment="1">
      <alignment vertical="top"/>
    </xf>
    <xf numFmtId="0" fontId="39" fillId="0" borderId="0" xfId="0" applyFont="1" applyAlignment="1">
      <alignment horizontal="left" vertical="center"/>
    </xf>
    <xf numFmtId="0" fontId="8"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164" fontId="38" fillId="7" borderId="1" xfId="1" applyNumberFormat="1" applyFont="1" applyFill="1" applyBorder="1" applyAlignment="1" applyProtection="1">
      <alignment vertical="center"/>
      <protection locked="0"/>
    </xf>
    <xf numFmtId="0" fontId="1" fillId="0" borderId="0" xfId="0" applyFont="1"/>
    <xf numFmtId="0" fontId="38" fillId="0" borderId="0" xfId="0" applyFont="1" applyAlignment="1">
      <alignment horizontal="left" vertical="center"/>
    </xf>
    <xf numFmtId="0" fontId="41" fillId="0" borderId="0" xfId="0" applyFont="1" applyAlignment="1">
      <alignment horizontal="left" vertical="center"/>
    </xf>
    <xf numFmtId="0" fontId="38" fillId="0" borderId="0" xfId="0" applyFont="1" applyAlignment="1">
      <alignment horizontal="left" vertical="center" wrapText="1"/>
    </xf>
    <xf numFmtId="0" fontId="42" fillId="0" borderId="0" xfId="0" applyFont="1"/>
    <xf numFmtId="0" fontId="22" fillId="0" borderId="17" xfId="0" applyFont="1" applyBorder="1"/>
    <xf numFmtId="0" fontId="43" fillId="0" borderId="0" xfId="0" applyFont="1" applyAlignment="1">
      <alignment vertical="center"/>
    </xf>
    <xf numFmtId="0" fontId="35" fillId="0" borderId="0" xfId="0" applyFont="1"/>
    <xf numFmtId="14" fontId="16" fillId="8" borderId="0" xfId="0" applyNumberFormat="1" applyFont="1" applyFill="1" applyAlignment="1">
      <alignment horizontal="center" vertical="center" wrapText="1"/>
    </xf>
    <xf numFmtId="0" fontId="8" fillId="2" borderId="18" xfId="1" applyNumberFormat="1" applyFont="1" applyFill="1" applyBorder="1" applyAlignment="1" applyProtection="1">
      <alignment horizontal="left" vertical="center" wrapText="1"/>
      <protection locked="0"/>
    </xf>
    <xf numFmtId="14" fontId="16" fillId="8" borderId="0" xfId="0" applyNumberFormat="1" applyFont="1" applyFill="1" applyAlignment="1">
      <alignment vertical="center" wrapText="1"/>
    </xf>
    <xf numFmtId="0" fontId="8" fillId="2" borderId="19" xfId="1" applyNumberFormat="1" applyFont="1" applyFill="1" applyBorder="1" applyAlignment="1" applyProtection="1">
      <alignment horizontal="left" vertical="center" wrapText="1"/>
      <protection locked="0"/>
    </xf>
    <xf numFmtId="0" fontId="8" fillId="2" borderId="20" xfId="1" applyNumberFormat="1" applyFont="1" applyFill="1" applyBorder="1" applyAlignment="1" applyProtection="1">
      <alignment horizontal="left" vertical="center" wrapText="1"/>
      <protection locked="0"/>
    </xf>
    <xf numFmtId="0" fontId="10" fillId="2" borderId="20" xfId="1" applyNumberFormat="1" applyFont="1" applyFill="1" applyBorder="1" applyAlignment="1" applyProtection="1">
      <alignment horizontal="left" vertical="center" wrapText="1"/>
      <protection locked="0"/>
    </xf>
    <xf numFmtId="0" fontId="8" fillId="2" borderId="18" xfId="1" applyNumberFormat="1" applyFont="1" applyFill="1" applyBorder="1" applyAlignment="1" applyProtection="1">
      <alignment vertical="center" wrapText="1"/>
      <protection locked="0"/>
    </xf>
    <xf numFmtId="0" fontId="8" fillId="0" borderId="18" xfId="1" applyNumberFormat="1" applyFont="1" applyFill="1" applyBorder="1" applyAlignment="1" applyProtection="1">
      <alignment horizontal="left" vertical="center" wrapText="1"/>
      <protection locked="0"/>
    </xf>
    <xf numFmtId="0" fontId="8" fillId="0" borderId="20" xfId="1" applyNumberFormat="1" applyFont="1" applyFill="1" applyBorder="1" applyAlignment="1" applyProtection="1">
      <alignment horizontal="left" vertical="center" wrapText="1"/>
      <protection locked="0"/>
    </xf>
    <xf numFmtId="0" fontId="10" fillId="0" borderId="20" xfId="1" applyNumberFormat="1" applyFont="1" applyFill="1" applyBorder="1" applyAlignment="1" applyProtection="1">
      <alignment horizontal="left" vertical="center" wrapText="1"/>
      <protection locked="0"/>
    </xf>
    <xf numFmtId="0" fontId="44" fillId="2" borderId="0" xfId="3" applyFont="1" applyFill="1"/>
    <xf numFmtId="0" fontId="22" fillId="0" borderId="3" xfId="0" applyFont="1" applyBorder="1" applyAlignment="1">
      <alignment horizontal="center" vertical="top" wrapText="1"/>
    </xf>
    <xf numFmtId="0" fontId="8" fillId="7" borderId="1" xfId="2" applyFont="1" applyFill="1" applyBorder="1" applyAlignment="1">
      <alignment horizontal="center" vertical="center"/>
    </xf>
    <xf numFmtId="0" fontId="4" fillId="2" borderId="0" xfId="3" applyFont="1" applyFill="1"/>
    <xf numFmtId="0" fontId="4" fillId="0" borderId="0" xfId="3" applyFont="1"/>
    <xf numFmtId="0" fontId="4" fillId="0" borderId="0" xfId="2" applyFont="1"/>
    <xf numFmtId="0" fontId="45" fillId="0" borderId="0" xfId="0" applyFont="1"/>
    <xf numFmtId="167" fontId="10" fillId="2" borderId="1" xfId="1" applyNumberFormat="1" applyFont="1" applyFill="1" applyBorder="1" applyAlignment="1" applyProtection="1">
      <alignment vertical="center"/>
    </xf>
    <xf numFmtId="168" fontId="8" fillId="2" borderId="1" xfId="1" applyNumberFormat="1" applyFont="1" applyFill="1" applyBorder="1" applyAlignment="1" applyProtection="1">
      <alignment vertical="center"/>
      <protection locked="0"/>
    </xf>
    <xf numFmtId="0" fontId="22" fillId="0" borderId="0" xfId="0" applyFont="1" applyAlignment="1">
      <alignment horizontal="left" vertical="center" wrapText="1" indent="4"/>
    </xf>
    <xf numFmtId="0" fontId="29" fillId="0" borderId="0" xfId="0" applyFont="1" applyAlignment="1">
      <alignment horizontal="left" vertical="center" wrapText="1"/>
    </xf>
    <xf numFmtId="0" fontId="22" fillId="0" borderId="0" xfId="0" applyFont="1" applyAlignment="1">
      <alignment horizontal="left" vertical="center" wrapText="1"/>
    </xf>
    <xf numFmtId="0" fontId="22" fillId="4" borderId="0" xfId="0" applyFont="1" applyFill="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top" wrapText="1"/>
    </xf>
    <xf numFmtId="0" fontId="22" fillId="0" borderId="6" xfId="0" applyFont="1" applyBorder="1" applyAlignment="1">
      <alignment horizontal="left" vertical="top" wrapText="1"/>
    </xf>
    <xf numFmtId="0" fontId="22" fillId="0" borderId="5" xfId="0" applyFont="1" applyBorder="1" applyAlignment="1">
      <alignment horizontal="left" vertical="top"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19" fillId="2" borderId="0" xfId="3" applyFont="1" applyFill="1" applyAlignment="1">
      <alignment horizontal="left" vertical="center" wrapText="1"/>
    </xf>
    <xf numFmtId="0" fontId="19" fillId="2" borderId="13" xfId="3" applyFont="1" applyFill="1" applyBorder="1" applyAlignment="1">
      <alignment horizontal="left" vertical="center" wrapText="1"/>
    </xf>
    <xf numFmtId="0" fontId="38" fillId="7" borderId="14" xfId="0" applyFont="1" applyFill="1" applyBorder="1" applyAlignment="1" applyProtection="1">
      <alignment horizontal="left" vertical="center" wrapText="1"/>
      <protection locked="0"/>
    </xf>
    <xf numFmtId="0" fontId="38" fillId="7" borderId="15" xfId="0" applyFont="1" applyFill="1" applyBorder="1" applyAlignment="1" applyProtection="1">
      <alignment horizontal="left" vertical="center" wrapText="1"/>
      <protection locked="0"/>
    </xf>
    <xf numFmtId="0" fontId="38" fillId="7" borderId="16" xfId="0" applyFont="1" applyFill="1" applyBorder="1" applyAlignment="1" applyProtection="1">
      <alignment horizontal="left" vertical="center" wrapText="1"/>
      <protection locked="0"/>
    </xf>
    <xf numFmtId="0" fontId="43" fillId="0" borderId="0" xfId="0" applyFont="1" applyAlignment="1">
      <alignment horizontal="left" vertical="center" wrapText="1"/>
    </xf>
  </cellXfs>
  <cellStyles count="5">
    <cellStyle name="Comma" xfId="1" builtinId="3"/>
    <cellStyle name="Hyperlink" xfId="4" builtinId="8"/>
    <cellStyle name="Normal" xfId="0" builtinId="0"/>
    <cellStyle name="Normal 2" xfId="3" xr:uid="{2C4D3736-E3E7-4366-BBA4-3A150BFCB997}"/>
    <cellStyle name="Normal_SUP 16 Annex 24 R FSA029 to FAS044 FINAL 20060522" xfId="2" xr:uid="{C06AA1DD-EBBC-4C88-A619-A31ED43D6F78}"/>
  </cellStyles>
  <dxfs count="40">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border>
    </dxf>
    <dxf>
      <font>
        <b val="0"/>
        <i/>
        <color rgb="FFFF0000"/>
      </font>
      <border>
        <left style="thin">
          <color rgb="FFFF0000"/>
        </left>
        <right style="thin">
          <color rgb="FFFF0000"/>
        </right>
        <top style="thin">
          <color rgb="FFFF0000"/>
        </top>
        <bottom style="thin">
          <color rgb="FFFF0000"/>
        </bottom>
        <vertical/>
        <horizontal/>
      </border>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dxf>
    <dxf>
      <font>
        <color theme="0" tint="-0.34998626667073579"/>
      </font>
    </dxf>
    <dxf>
      <font>
        <color theme="0" tint="-0.34998626667073579"/>
      </font>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i val="0"/>
        <strike val="0"/>
        <color rgb="FFFF0000"/>
      </font>
    </dxf>
    <dxf>
      <font>
        <b/>
        <i val="0"/>
        <strike val="0"/>
        <color rgb="FFFF0000"/>
      </font>
    </dxf>
    <dxf>
      <font>
        <b/>
        <i val="0"/>
        <strike val="0"/>
        <color rgb="FFFF0000"/>
      </font>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border>
        <left/>
        <right/>
        <top/>
        <bottom/>
        <vertical/>
        <horizontal/>
      </border>
    </dxf>
    <dxf>
      <font>
        <b/>
        <i val="0"/>
        <strike val="0"/>
        <color theme="0"/>
      </font>
      <fill>
        <patternFill>
          <bgColor rgb="FFFF0000"/>
        </patternFill>
      </fill>
    </dxf>
    <dxf>
      <border>
        <left/>
        <right/>
        <top/>
        <bottom/>
        <vertical/>
        <horizontal/>
      </border>
    </dxf>
    <dxf>
      <border>
        <left/>
        <right/>
        <top/>
        <bottom/>
        <vertical/>
        <horizontal/>
      </border>
    </dxf>
    <dxf>
      <font>
        <b/>
        <i val="0"/>
        <strike val="0"/>
        <color theme="0"/>
      </font>
      <fill>
        <patternFill>
          <bgColor rgb="FFFF0000"/>
        </patternFill>
      </fill>
    </dxf>
    <dxf>
      <border>
        <left/>
        <right/>
        <top/>
        <bottom/>
        <vertical/>
        <horizontal/>
      </border>
    </dxf>
    <dxf>
      <border>
        <left/>
        <right/>
        <top/>
        <bottom/>
        <vertical/>
        <horizontal/>
      </border>
    </dxf>
    <dxf>
      <font>
        <b/>
        <i val="0"/>
        <strike val="0"/>
        <color theme="0"/>
      </font>
      <fill>
        <patternFill>
          <bgColor rgb="FFFF0000"/>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i val="0"/>
        <color rgb="FFFF0000"/>
      </font>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s>
  <tableStyles count="1" defaultTableStyle="TableStyleMedium2" defaultPivotStyle="PivotStyleLight16">
    <tableStyle name="Invisible" pivot="0" table="0" count="0" xr9:uid="{9CD45264-D6A6-4D66-8C7F-F9D0FCEF423F}"/>
  </tableStyles>
  <colors>
    <mruColors>
      <color rgb="FF660033"/>
      <color rgb="FFFF999B"/>
      <color rgb="FFFFDDDE"/>
      <color rgb="FFFFBBBD"/>
      <color rgb="FFAA0004"/>
      <color rgb="FFFF585D"/>
      <color rgb="FF701B45"/>
      <color rgb="FFC3F3FD"/>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7792774</xdr:colOff>
      <xdr:row>0</xdr:row>
      <xdr:rowOff>0</xdr:rowOff>
    </xdr:from>
    <xdr:to>
      <xdr:col>3</xdr:col>
      <xdr:colOff>9229723</xdr:colOff>
      <xdr:row>5</xdr:row>
      <xdr:rowOff>19050</xdr:rowOff>
    </xdr:to>
    <xdr:pic>
      <xdr:nvPicPr>
        <xdr:cNvPr id="2" name="Picture 1">
          <a:extLst>
            <a:ext uri="{FF2B5EF4-FFF2-40B4-BE49-F238E27FC236}">
              <a16:creationId xmlns:a16="http://schemas.microsoft.com/office/drawing/2014/main" id="{962E5E2F-25B2-48F9-83D3-E884F6E1ADFD}"/>
            </a:ext>
          </a:extLst>
        </xdr:cNvPr>
        <xdr:cNvPicPr>
          <a:picLocks noChangeAspect="1"/>
        </xdr:cNvPicPr>
      </xdr:nvPicPr>
      <xdr:blipFill>
        <a:blip xmlns:r="http://schemas.openxmlformats.org/officeDocument/2006/relationships" r:embed="rId1"/>
        <a:stretch>
          <a:fillRect/>
        </a:stretch>
      </xdr:blipFill>
      <xdr:spPr>
        <a:xfrm>
          <a:off x="13564924" y="0"/>
          <a:ext cx="1436949"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9" totalsRowShown="0" headerRowDxfId="1">
  <autoFilter ref="B5:D9" xr:uid="{BA1F8A06-4AB4-4AA5-B0E7-EB867363BDA3}"/>
  <tableColumns count="3">
    <tableColumn id="1" xr3:uid="{57EBEE97-AF63-4CF4-9745-CF1CCCF7DE98}" name="Version"/>
    <tableColumn id="2" xr3:uid="{6B8B2908-816F-4B6E-89C9-816334A9F98E}" name="Publication Date"/>
    <tableColumn id="3" xr3:uid="{65EA828C-1E1E-4B37-A54C-42AFE28B3F5B}" name="Chang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ndbook.fca.org.uk/form/sup/SUP16_Annex25A.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156-3533-4152-8214-08206F7D5003}">
  <sheetPr codeName="Sheet1">
    <tabColor rgb="FF701B45"/>
    <pageSetUpPr fitToPage="1"/>
  </sheetPr>
  <dimension ref="A3:D151"/>
  <sheetViews>
    <sheetView showGridLines="0" tabSelected="1" zoomScaleNormal="100" workbookViewId="0">
      <pane ySplit="8" topLeftCell="A9" activePane="bottomLeft" state="frozen"/>
      <selection pane="bottomLeft" activeCell="A9" sqref="A9"/>
    </sheetView>
  </sheetViews>
  <sheetFormatPr defaultColWidth="8.85546875" defaultRowHeight="14.25" outlineLevelRow="1"/>
  <cols>
    <col min="1" max="1" width="4.5703125" style="26" customWidth="1"/>
    <col min="2" max="2" width="64.7109375" style="26" customWidth="1"/>
    <col min="3" max="3" width="17.28515625" style="26" customWidth="1"/>
    <col min="4" max="4" width="138.7109375" style="26" customWidth="1"/>
    <col min="5" max="5" width="4.5703125" style="26" customWidth="1"/>
    <col min="6" max="16384" width="8.85546875" style="26"/>
  </cols>
  <sheetData>
    <row r="3" spans="1:4" ht="24.6" customHeight="1">
      <c r="B3" s="124" t="s">
        <v>0</v>
      </c>
    </row>
    <row r="4" spans="1:4" ht="16.5" customHeight="1">
      <c r="B4" s="98" t="s">
        <v>1</v>
      </c>
    </row>
    <row r="7" spans="1:4" s="43" customFormat="1" ht="35.1" customHeight="1">
      <c r="A7" s="41"/>
      <c r="B7" s="145" t="s">
        <v>2</v>
      </c>
      <c r="C7" s="145"/>
      <c r="D7" s="145"/>
    </row>
    <row r="8" spans="1:4">
      <c r="C8" s="32"/>
      <c r="D8" s="31"/>
    </row>
    <row r="9" spans="1:4">
      <c r="C9" s="32"/>
      <c r="D9" s="31"/>
    </row>
    <row r="10" spans="1:4" ht="18">
      <c r="B10" s="97" t="s">
        <v>3</v>
      </c>
      <c r="C10" s="32"/>
      <c r="D10" s="31"/>
    </row>
    <row r="11" spans="1:4">
      <c r="C11" s="32"/>
      <c r="D11" s="31"/>
    </row>
    <row r="12" spans="1:4" ht="35.1" customHeight="1">
      <c r="B12" s="146" t="s">
        <v>4</v>
      </c>
      <c r="C12" s="146"/>
      <c r="D12" s="146"/>
    </row>
    <row r="13" spans="1:4" ht="35.450000000000003" customHeight="1">
      <c r="B13" s="146" t="s">
        <v>5</v>
      </c>
      <c r="C13" s="146"/>
      <c r="D13" s="146"/>
    </row>
    <row r="14" spans="1:4" ht="18.95" customHeight="1">
      <c r="B14" s="103" t="s">
        <v>6</v>
      </c>
      <c r="C14" s="32"/>
      <c r="D14" s="43"/>
    </row>
    <row r="15" spans="1:4">
      <c r="C15" s="32"/>
      <c r="D15" s="31"/>
    </row>
    <row r="16" spans="1:4">
      <c r="C16" s="32"/>
      <c r="D16" s="31"/>
    </row>
    <row r="17" spans="1:4" ht="25.5" customHeight="1">
      <c r="B17" s="147" t="s">
        <v>7</v>
      </c>
      <c r="C17" s="147"/>
      <c r="D17" s="147"/>
    </row>
    <row r="18" spans="1:4" ht="50.1" customHeight="1">
      <c r="B18" s="147" t="s">
        <v>8</v>
      </c>
      <c r="C18" s="147"/>
      <c r="D18" s="147"/>
    </row>
    <row r="19" spans="1:4" ht="39.950000000000003" customHeight="1">
      <c r="B19" s="147" t="s">
        <v>9</v>
      </c>
      <c r="C19" s="147"/>
      <c r="D19" s="147"/>
    </row>
    <row r="20" spans="1:4" s="43" customFormat="1" ht="32.450000000000003" customHeight="1">
      <c r="A20" s="41"/>
      <c r="B20" s="148" t="s">
        <v>10</v>
      </c>
      <c r="C20" s="148"/>
      <c r="D20" s="148"/>
    </row>
    <row r="21" spans="1:4" s="43" customFormat="1" ht="35.1" customHeight="1">
      <c r="A21" s="41"/>
      <c r="B21" s="144" t="s">
        <v>11</v>
      </c>
      <c r="C21" s="144"/>
      <c r="D21" s="144"/>
    </row>
    <row r="22" spans="1:4" s="43" customFormat="1" ht="18">
      <c r="A22" s="41"/>
      <c r="B22" s="102" t="s">
        <v>12</v>
      </c>
    </row>
    <row r="23" spans="1:4" s="43" customFormat="1" ht="18">
      <c r="A23" s="41"/>
      <c r="B23" s="102" t="s">
        <v>13</v>
      </c>
    </row>
    <row r="24" spans="1:4" s="43" customFormat="1" ht="18">
      <c r="A24" s="41"/>
      <c r="B24" s="102" t="s">
        <v>14</v>
      </c>
    </row>
    <row r="25" spans="1:4" s="43" customFormat="1" ht="18">
      <c r="A25" s="41"/>
      <c r="B25" s="102" t="s">
        <v>15</v>
      </c>
    </row>
    <row r="26" spans="1:4" s="43" customFormat="1" ht="18">
      <c r="A26" s="41"/>
      <c r="B26" s="102" t="s">
        <v>16</v>
      </c>
    </row>
    <row r="27" spans="1:4" s="43" customFormat="1" ht="18">
      <c r="A27" s="41"/>
      <c r="B27" s="102" t="s">
        <v>17</v>
      </c>
    </row>
    <row r="28" spans="1:4" s="43" customFormat="1" ht="18">
      <c r="A28" s="41"/>
      <c r="B28" s="102" t="s">
        <v>18</v>
      </c>
    </row>
    <row r="29" spans="1:4" s="43" customFormat="1" ht="18">
      <c r="A29" s="41"/>
      <c r="B29" s="102" t="s">
        <v>19</v>
      </c>
    </row>
    <row r="30" spans="1:4" s="43" customFormat="1" ht="18">
      <c r="A30" s="41"/>
      <c r="B30" s="102" t="s">
        <v>20</v>
      </c>
    </row>
    <row r="31" spans="1:4" s="43" customFormat="1" ht="18">
      <c r="A31" s="41"/>
      <c r="B31" s="102" t="s">
        <v>21</v>
      </c>
    </row>
    <row r="32" spans="1:4" s="43" customFormat="1" ht="32.1" customHeight="1">
      <c r="A32" s="41"/>
      <c r="B32" s="144" t="s">
        <v>22</v>
      </c>
      <c r="C32" s="144"/>
      <c r="D32" s="144"/>
    </row>
    <row r="33" spans="1:4" s="43" customFormat="1" ht="18">
      <c r="A33" s="41"/>
      <c r="B33" s="102" t="s">
        <v>23</v>
      </c>
    </row>
    <row r="34" spans="1:4" s="43" customFormat="1" ht="29.1" customHeight="1">
      <c r="A34" s="41"/>
      <c r="B34" s="43" t="s">
        <v>24</v>
      </c>
    </row>
    <row r="35" spans="1:4" s="43" customFormat="1" ht="29.1" customHeight="1">
      <c r="A35" s="41"/>
      <c r="B35" s="43" t="s">
        <v>25</v>
      </c>
    </row>
    <row r="36" spans="1:4" s="43" customFormat="1" ht="32.25" customHeight="1">
      <c r="A36" s="41"/>
      <c r="B36" s="144" t="s">
        <v>26</v>
      </c>
      <c r="C36" s="144"/>
      <c r="D36" s="144"/>
    </row>
    <row r="37" spans="1:4" s="43" customFormat="1" ht="33" customHeight="1">
      <c r="A37" s="41"/>
      <c r="B37" s="144" t="s">
        <v>27</v>
      </c>
      <c r="C37" s="144"/>
      <c r="D37" s="144"/>
    </row>
    <row r="38" spans="1:4" s="43" customFormat="1" ht="18" customHeight="1">
      <c r="A38" s="41"/>
      <c r="B38" s="102" t="s">
        <v>28</v>
      </c>
    </row>
    <row r="39" spans="1:4" s="43" customFormat="1" ht="18">
      <c r="A39" s="41"/>
      <c r="B39" s="26"/>
    </row>
    <row r="40" spans="1:4" s="43" customFormat="1" ht="18">
      <c r="A40" s="41"/>
      <c r="B40" s="42"/>
    </row>
    <row r="41" spans="1:4" s="43" customFormat="1" ht="18">
      <c r="A41" s="41"/>
      <c r="B41" s="97" t="s">
        <v>29</v>
      </c>
    </row>
    <row r="42" spans="1:4" s="43" customFormat="1" ht="18">
      <c r="A42" s="41"/>
      <c r="B42" s="42"/>
    </row>
    <row r="43" spans="1:4" ht="17.45" customHeight="1">
      <c r="B43" s="56" t="s">
        <v>30</v>
      </c>
    </row>
    <row r="45" spans="1:4" ht="21" customHeight="1">
      <c r="B45" s="99" t="s">
        <v>31</v>
      </c>
      <c r="C45" s="100" t="s">
        <v>32</v>
      </c>
      <c r="D45" s="99" t="s">
        <v>3</v>
      </c>
    </row>
    <row r="46" spans="1:4" ht="28.5">
      <c r="B46" s="28" t="s">
        <v>33</v>
      </c>
      <c r="C46" s="136">
        <v>1</v>
      </c>
      <c r="D46" s="28" t="s">
        <v>34</v>
      </c>
    </row>
    <row r="47" spans="1:4" ht="28.5">
      <c r="B47" s="28" t="s">
        <v>35</v>
      </c>
      <c r="C47" s="136">
        <v>2</v>
      </c>
      <c r="D47" s="28" t="s">
        <v>36</v>
      </c>
    </row>
    <row r="48" spans="1:4" ht="28.5">
      <c r="B48" s="28" t="s">
        <v>37</v>
      </c>
      <c r="C48" s="136">
        <v>3</v>
      </c>
      <c r="D48" s="28" t="s">
        <v>38</v>
      </c>
    </row>
    <row r="49" spans="2:4" ht="42.75">
      <c r="B49" s="28" t="s">
        <v>39</v>
      </c>
      <c r="C49" s="136">
        <v>5</v>
      </c>
      <c r="D49" s="28" t="s">
        <v>40</v>
      </c>
    </row>
    <row r="50" spans="2:4">
      <c r="B50" s="28" t="s">
        <v>41</v>
      </c>
      <c r="C50" s="136">
        <v>6</v>
      </c>
      <c r="D50" s="28" t="s">
        <v>42</v>
      </c>
    </row>
    <row r="51" spans="2:4" ht="28.5">
      <c r="B51" s="28" t="s">
        <v>43</v>
      </c>
      <c r="C51" s="136">
        <v>7</v>
      </c>
      <c r="D51" s="28" t="s">
        <v>44</v>
      </c>
    </row>
    <row r="52" spans="2:4">
      <c r="B52" s="28" t="s">
        <v>45</v>
      </c>
      <c r="C52" s="136">
        <v>8</v>
      </c>
      <c r="D52" s="28" t="s">
        <v>46</v>
      </c>
    </row>
    <row r="53" spans="2:4">
      <c r="B53" s="28" t="s">
        <v>47</v>
      </c>
      <c r="C53" s="136">
        <v>9</v>
      </c>
      <c r="D53" s="28" t="s">
        <v>48</v>
      </c>
    </row>
    <row r="54" spans="2:4">
      <c r="B54" s="28" t="s">
        <v>49</v>
      </c>
      <c r="C54" s="136">
        <v>10</v>
      </c>
      <c r="D54" s="28" t="s">
        <v>50</v>
      </c>
    </row>
    <row r="55" spans="2:4" ht="28.5">
      <c r="B55" s="28" t="s">
        <v>51</v>
      </c>
      <c r="C55" s="136">
        <v>11</v>
      </c>
      <c r="D55" s="28" t="s">
        <v>52</v>
      </c>
    </row>
    <row r="56" spans="2:4" ht="42.75">
      <c r="B56" s="28" t="s">
        <v>53</v>
      </c>
      <c r="C56" s="136">
        <v>12</v>
      </c>
      <c r="D56" s="28" t="s">
        <v>54</v>
      </c>
    </row>
    <row r="57" spans="2:4">
      <c r="B57" s="28" t="s">
        <v>55</v>
      </c>
      <c r="C57" s="136">
        <v>13</v>
      </c>
      <c r="D57" s="28" t="s">
        <v>56</v>
      </c>
    </row>
    <row r="58" spans="2:4">
      <c r="B58" s="28" t="s">
        <v>57</v>
      </c>
      <c r="C58" s="136" t="s">
        <v>58</v>
      </c>
      <c r="D58" s="28" t="s">
        <v>59</v>
      </c>
    </row>
    <row r="59" spans="2:4">
      <c r="B59" s="28" t="s">
        <v>60</v>
      </c>
      <c r="C59" s="136" t="s">
        <v>61</v>
      </c>
      <c r="D59" s="28" t="s">
        <v>62</v>
      </c>
    </row>
    <row r="60" spans="2:4" ht="28.5">
      <c r="B60" s="28" t="s">
        <v>53</v>
      </c>
      <c r="C60" s="136" t="s">
        <v>63</v>
      </c>
      <c r="D60" s="28" t="s">
        <v>64</v>
      </c>
    </row>
    <row r="61" spans="2:4">
      <c r="B61" s="28" t="s">
        <v>65</v>
      </c>
      <c r="C61" s="136">
        <v>15</v>
      </c>
      <c r="D61" s="28" t="s">
        <v>66</v>
      </c>
    </row>
    <row r="62" spans="2:4" ht="28.5">
      <c r="B62" s="28" t="s">
        <v>67</v>
      </c>
      <c r="C62" s="136">
        <v>16</v>
      </c>
      <c r="D62" s="28" t="s">
        <v>68</v>
      </c>
    </row>
    <row r="63" spans="2:4" ht="28.5">
      <c r="B63" s="28" t="s">
        <v>69</v>
      </c>
      <c r="C63" s="136">
        <v>17</v>
      </c>
      <c r="D63" s="28" t="s">
        <v>70</v>
      </c>
    </row>
    <row r="64" spans="2:4">
      <c r="B64" s="28" t="s">
        <v>71</v>
      </c>
      <c r="C64" s="136">
        <v>18</v>
      </c>
      <c r="D64" s="28" t="s">
        <v>72</v>
      </c>
    </row>
    <row r="65" spans="2:4" ht="28.5">
      <c r="B65" s="28" t="s">
        <v>73</v>
      </c>
      <c r="C65" s="136" t="s">
        <v>74</v>
      </c>
      <c r="D65" s="28" t="s">
        <v>75</v>
      </c>
    </row>
    <row r="66" spans="2:4">
      <c r="B66" s="28" t="s">
        <v>76</v>
      </c>
      <c r="C66" s="136">
        <v>20</v>
      </c>
      <c r="D66" s="28" t="s">
        <v>77</v>
      </c>
    </row>
    <row r="67" spans="2:4" ht="42.75">
      <c r="B67" s="28" t="s">
        <v>78</v>
      </c>
      <c r="C67" s="136">
        <v>21</v>
      </c>
      <c r="D67" s="28" t="s">
        <v>79</v>
      </c>
    </row>
    <row r="68" spans="2:4" ht="42.75">
      <c r="B68" s="28" t="s">
        <v>80</v>
      </c>
      <c r="C68" s="136">
        <v>24</v>
      </c>
      <c r="D68" s="28" t="s">
        <v>81</v>
      </c>
    </row>
    <row r="69" spans="2:4">
      <c r="B69" s="28" t="s">
        <v>82</v>
      </c>
      <c r="C69" s="136">
        <v>26</v>
      </c>
      <c r="D69" s="28" t="s">
        <v>83</v>
      </c>
    </row>
    <row r="70" spans="2:4">
      <c r="B70" s="28" t="s">
        <v>84</v>
      </c>
      <c r="C70" s="136">
        <v>29</v>
      </c>
      <c r="D70" s="28" t="s">
        <v>85</v>
      </c>
    </row>
    <row r="71" spans="2:4" ht="42.75">
      <c r="B71" s="28" t="s">
        <v>86</v>
      </c>
      <c r="C71" s="136">
        <v>30</v>
      </c>
      <c r="D71" s="28" t="s">
        <v>87</v>
      </c>
    </row>
    <row r="73" spans="2:4" hidden="1" outlineLevel="1">
      <c r="B73" s="30" t="s">
        <v>88</v>
      </c>
    </row>
    <row r="74" spans="2:4" hidden="1" outlineLevel="1">
      <c r="B74" s="26" t="s">
        <v>89</v>
      </c>
    </row>
    <row r="75" spans="2:4" hidden="1" outlineLevel="1"/>
    <row r="76" spans="2:4" hidden="1" outlineLevel="1">
      <c r="B76" s="26" t="s">
        <v>90</v>
      </c>
    </row>
    <row r="77" spans="2:4" hidden="1" outlineLevel="1">
      <c r="B77" s="26" t="s">
        <v>91</v>
      </c>
    </row>
    <row r="78" spans="2:4" hidden="1" outlineLevel="1">
      <c r="B78" s="26" t="s">
        <v>92</v>
      </c>
    </row>
    <row r="79" spans="2:4" hidden="1" outlineLevel="1">
      <c r="B79" s="26" t="s">
        <v>93</v>
      </c>
    </row>
    <row r="80" spans="2:4" hidden="1" outlineLevel="1">
      <c r="B80" s="26" t="s">
        <v>94</v>
      </c>
    </row>
    <row r="81" spans="2:4" hidden="1" outlineLevel="1">
      <c r="B81" s="26" t="s">
        <v>95</v>
      </c>
    </row>
    <row r="82" spans="2:4" hidden="1" outlineLevel="1">
      <c r="B82" s="26" t="s">
        <v>96</v>
      </c>
    </row>
    <row r="83" spans="2:4" hidden="1" outlineLevel="1">
      <c r="B83" s="26" t="s">
        <v>97</v>
      </c>
    </row>
    <row r="84" spans="2:4" hidden="1" outlineLevel="1">
      <c r="B84" s="26" t="s">
        <v>98</v>
      </c>
    </row>
    <row r="85" spans="2:4" hidden="1" outlineLevel="1">
      <c r="B85" s="26" t="s">
        <v>99</v>
      </c>
    </row>
    <row r="86" spans="2:4" collapsed="1"/>
    <row r="87" spans="2:4" ht="18.95" customHeight="1">
      <c r="B87" s="56" t="s">
        <v>100</v>
      </c>
    </row>
    <row r="89" spans="2:4" ht="18" customHeight="1">
      <c r="B89" s="99" t="s">
        <v>31</v>
      </c>
      <c r="C89" s="100" t="s">
        <v>32</v>
      </c>
      <c r="D89" s="99" t="s">
        <v>3</v>
      </c>
    </row>
    <row r="90" spans="2:4" ht="28.5">
      <c r="B90" s="28" t="s">
        <v>101</v>
      </c>
      <c r="C90" s="136">
        <v>1</v>
      </c>
      <c r="D90" s="28" t="s">
        <v>102</v>
      </c>
    </row>
    <row r="91" spans="2:4">
      <c r="B91" s="28" t="s">
        <v>103</v>
      </c>
      <c r="C91" s="136">
        <v>2</v>
      </c>
      <c r="D91" s="28" t="s">
        <v>104</v>
      </c>
    </row>
    <row r="92" spans="2:4" ht="28.5">
      <c r="B92" s="28" t="s">
        <v>105</v>
      </c>
      <c r="C92" s="136">
        <v>3</v>
      </c>
      <c r="D92" s="28" t="s">
        <v>106</v>
      </c>
    </row>
    <row r="93" spans="2:4">
      <c r="B93" s="28" t="s">
        <v>107</v>
      </c>
      <c r="C93" s="136">
        <v>5</v>
      </c>
      <c r="D93" s="28" t="s">
        <v>108</v>
      </c>
    </row>
    <row r="94" spans="2:4">
      <c r="B94" s="28" t="s">
        <v>109</v>
      </c>
      <c r="C94" s="136">
        <v>6</v>
      </c>
      <c r="D94" s="149" t="s">
        <v>110</v>
      </c>
    </row>
    <row r="95" spans="2:4">
      <c r="B95" s="28" t="s">
        <v>111</v>
      </c>
      <c r="C95" s="136">
        <v>7</v>
      </c>
      <c r="D95" s="151"/>
    </row>
    <row r="96" spans="2:4" ht="42.75">
      <c r="B96" s="28" t="s">
        <v>112</v>
      </c>
      <c r="C96" s="136">
        <v>8</v>
      </c>
      <c r="D96" s="28" t="s">
        <v>113</v>
      </c>
    </row>
    <row r="97" spans="2:4" ht="28.5">
      <c r="B97" s="28" t="s">
        <v>114</v>
      </c>
      <c r="C97" s="136">
        <v>9</v>
      </c>
      <c r="D97" s="28" t="s">
        <v>115</v>
      </c>
    </row>
    <row r="98" spans="2:4" ht="42.75">
      <c r="B98" s="28" t="s">
        <v>116</v>
      </c>
      <c r="C98" s="136">
        <v>10</v>
      </c>
      <c r="D98" s="28" t="s">
        <v>117</v>
      </c>
    </row>
    <row r="99" spans="2:4">
      <c r="B99" s="28" t="s">
        <v>118</v>
      </c>
      <c r="C99" s="136">
        <v>11</v>
      </c>
      <c r="D99" s="152" t="s">
        <v>119</v>
      </c>
    </row>
    <row r="100" spans="2:4">
      <c r="B100" s="28" t="s">
        <v>120</v>
      </c>
      <c r="C100" s="136">
        <v>12</v>
      </c>
      <c r="D100" s="153"/>
    </row>
    <row r="101" spans="2:4" ht="28.5">
      <c r="B101" s="28" t="s">
        <v>121</v>
      </c>
      <c r="C101" s="136">
        <v>14</v>
      </c>
      <c r="D101" s="28" t="s">
        <v>122</v>
      </c>
    </row>
    <row r="102" spans="2:4" ht="28.5">
      <c r="B102" s="28" t="s">
        <v>123</v>
      </c>
      <c r="C102" s="136">
        <v>15</v>
      </c>
      <c r="D102" s="28" t="s">
        <v>124</v>
      </c>
    </row>
    <row r="103" spans="2:4" ht="28.5">
      <c r="B103" s="28" t="s">
        <v>125</v>
      </c>
      <c r="C103" s="136">
        <v>16</v>
      </c>
      <c r="D103" s="28" t="s">
        <v>126</v>
      </c>
    </row>
    <row r="104" spans="2:4">
      <c r="B104" s="28" t="s">
        <v>127</v>
      </c>
      <c r="C104" s="136">
        <v>17</v>
      </c>
      <c r="D104" s="28" t="s">
        <v>128</v>
      </c>
    </row>
    <row r="105" spans="2:4" ht="28.5">
      <c r="B105" s="28" t="s">
        <v>129</v>
      </c>
      <c r="C105" s="136">
        <v>18</v>
      </c>
      <c r="D105" s="28" t="s">
        <v>130</v>
      </c>
    </row>
    <row r="106" spans="2:4" ht="28.5">
      <c r="B106" s="28" t="s">
        <v>131</v>
      </c>
      <c r="C106" s="136">
        <v>19</v>
      </c>
      <c r="D106" s="28" t="s">
        <v>132</v>
      </c>
    </row>
    <row r="107" spans="2:4" ht="28.5">
      <c r="B107" s="28" t="s">
        <v>133</v>
      </c>
      <c r="C107" s="136">
        <v>20</v>
      </c>
      <c r="D107" s="28" t="s">
        <v>134</v>
      </c>
    </row>
    <row r="108" spans="2:4" ht="28.5">
      <c r="B108" s="28" t="s">
        <v>121</v>
      </c>
      <c r="C108" s="136">
        <v>22</v>
      </c>
      <c r="D108" s="28" t="s">
        <v>135</v>
      </c>
    </row>
    <row r="109" spans="2:4">
      <c r="B109" s="28" t="s">
        <v>136</v>
      </c>
      <c r="C109" s="136">
        <v>23</v>
      </c>
      <c r="D109" s="28" t="s">
        <v>137</v>
      </c>
    </row>
    <row r="110" spans="2:4" ht="28.5">
      <c r="B110" s="28" t="s">
        <v>138</v>
      </c>
      <c r="C110" s="136">
        <v>24</v>
      </c>
      <c r="D110" s="28" t="s">
        <v>139</v>
      </c>
    </row>
    <row r="111" spans="2:4" ht="28.5">
      <c r="B111" s="28" t="s">
        <v>140</v>
      </c>
      <c r="C111" s="136">
        <v>25</v>
      </c>
      <c r="D111" s="28" t="s">
        <v>141</v>
      </c>
    </row>
    <row r="112" spans="2:4" ht="28.5">
      <c r="B112" s="28" t="s">
        <v>142</v>
      </c>
      <c r="C112" s="136">
        <v>26</v>
      </c>
      <c r="D112" s="28" t="s">
        <v>143</v>
      </c>
    </row>
    <row r="113" spans="2:4" ht="28.5">
      <c r="B113" s="28" t="s">
        <v>144</v>
      </c>
      <c r="C113" s="136">
        <v>29</v>
      </c>
      <c r="D113" s="28" t="s">
        <v>145</v>
      </c>
    </row>
    <row r="114" spans="2:4">
      <c r="B114" s="28" t="s">
        <v>146</v>
      </c>
      <c r="C114" s="136">
        <v>30</v>
      </c>
      <c r="D114" s="149" t="s">
        <v>147</v>
      </c>
    </row>
    <row r="115" spans="2:4">
      <c r="B115" s="28" t="s">
        <v>148</v>
      </c>
      <c r="C115" s="136">
        <v>31</v>
      </c>
      <c r="D115" s="150"/>
    </row>
    <row r="116" spans="2:4">
      <c r="B116" s="28" t="s">
        <v>149</v>
      </c>
      <c r="C116" s="136">
        <v>32</v>
      </c>
      <c r="D116" s="150"/>
    </row>
    <row r="117" spans="2:4">
      <c r="B117" s="28" t="s">
        <v>150</v>
      </c>
      <c r="C117" s="136">
        <v>33</v>
      </c>
      <c r="D117" s="151"/>
    </row>
    <row r="118" spans="2:4" ht="42.75">
      <c r="B118" s="28" t="s">
        <v>151</v>
      </c>
      <c r="C118" s="136">
        <v>35</v>
      </c>
      <c r="D118" s="28" t="s">
        <v>152</v>
      </c>
    </row>
    <row r="119" spans="2:4" ht="42.75">
      <c r="B119" s="28" t="s">
        <v>153</v>
      </c>
      <c r="C119" s="136">
        <v>36</v>
      </c>
      <c r="D119" s="28" t="s">
        <v>154</v>
      </c>
    </row>
    <row r="120" spans="2:4">
      <c r="B120" s="28" t="s">
        <v>155</v>
      </c>
      <c r="C120" s="136">
        <v>37</v>
      </c>
      <c r="D120" s="28" t="s">
        <v>156</v>
      </c>
    </row>
    <row r="121" spans="2:4" ht="28.5">
      <c r="B121" s="28" t="s">
        <v>157</v>
      </c>
      <c r="C121" s="136">
        <v>38</v>
      </c>
      <c r="D121" s="28" t="s">
        <v>158</v>
      </c>
    </row>
    <row r="122" spans="2:4">
      <c r="B122" s="28" t="s">
        <v>159</v>
      </c>
      <c r="C122" s="136">
        <v>39</v>
      </c>
      <c r="D122" s="149" t="s">
        <v>160</v>
      </c>
    </row>
    <row r="123" spans="2:4">
      <c r="B123" s="28" t="s">
        <v>161</v>
      </c>
      <c r="C123" s="136">
        <v>40</v>
      </c>
      <c r="D123" s="150"/>
    </row>
    <row r="124" spans="2:4">
      <c r="B124" s="28" t="s">
        <v>162</v>
      </c>
      <c r="C124" s="136">
        <v>41</v>
      </c>
      <c r="D124" s="151"/>
    </row>
    <row r="125" spans="2:4" ht="28.5">
      <c r="B125" s="28" t="s">
        <v>163</v>
      </c>
      <c r="C125" s="136">
        <v>44</v>
      </c>
      <c r="D125" s="28" t="s">
        <v>164</v>
      </c>
    </row>
    <row r="126" spans="2:4">
      <c r="B126" s="28" t="s">
        <v>157</v>
      </c>
      <c r="C126" s="136">
        <v>45</v>
      </c>
      <c r="D126" s="28" t="s">
        <v>165</v>
      </c>
    </row>
    <row r="127" spans="2:4">
      <c r="B127" s="28" t="s">
        <v>166</v>
      </c>
      <c r="C127" s="136">
        <v>46</v>
      </c>
      <c r="D127" s="149" t="s">
        <v>167</v>
      </c>
    </row>
    <row r="128" spans="2:4">
      <c r="B128" s="28" t="s">
        <v>168</v>
      </c>
      <c r="C128" s="136">
        <v>47</v>
      </c>
      <c r="D128" s="150"/>
    </row>
    <row r="129" spans="2:4" ht="28.5">
      <c r="B129" s="28" t="s">
        <v>169</v>
      </c>
      <c r="C129" s="136">
        <v>48</v>
      </c>
      <c r="D129" s="151"/>
    </row>
    <row r="130" spans="2:4">
      <c r="B130" s="28" t="s">
        <v>170</v>
      </c>
      <c r="C130" s="136">
        <v>51</v>
      </c>
      <c r="D130" s="28" t="s">
        <v>171</v>
      </c>
    </row>
    <row r="131" spans="2:4" ht="57">
      <c r="B131" s="28" t="s">
        <v>172</v>
      </c>
      <c r="C131" s="136">
        <v>52</v>
      </c>
      <c r="D131" s="28" t="s">
        <v>173</v>
      </c>
    </row>
    <row r="133" spans="2:4" hidden="1" outlineLevel="1">
      <c r="B133" s="30" t="s">
        <v>88</v>
      </c>
    </row>
    <row r="134" spans="2:4" hidden="1" outlineLevel="1">
      <c r="B134" s="26" t="s">
        <v>89</v>
      </c>
    </row>
    <row r="135" spans="2:4" hidden="1" outlineLevel="1"/>
    <row r="136" spans="2:4" hidden="1" outlineLevel="1">
      <c r="B136" s="26" t="s">
        <v>90</v>
      </c>
    </row>
    <row r="137" spans="2:4" hidden="1" outlineLevel="1">
      <c r="B137" s="26" t="s">
        <v>174</v>
      </c>
    </row>
    <row r="138" spans="2:4" hidden="1" outlineLevel="1">
      <c r="B138" s="26" t="s">
        <v>175</v>
      </c>
    </row>
    <row r="139" spans="2:4" hidden="1" outlineLevel="1">
      <c r="B139" s="26" t="s">
        <v>176</v>
      </c>
    </row>
    <row r="140" spans="2:4" hidden="1" outlineLevel="1">
      <c r="B140" s="26" t="s">
        <v>177</v>
      </c>
    </row>
    <row r="141" spans="2:4" hidden="1" outlineLevel="1">
      <c r="B141" s="26" t="s">
        <v>178</v>
      </c>
    </row>
    <row r="142" spans="2:4" hidden="1" outlineLevel="1">
      <c r="B142" s="26" t="s">
        <v>179</v>
      </c>
    </row>
    <row r="143" spans="2:4" hidden="1" outlineLevel="1">
      <c r="B143" s="26" t="s">
        <v>180</v>
      </c>
    </row>
    <row r="144" spans="2:4" hidden="1" outlineLevel="1">
      <c r="B144" s="26" t="s">
        <v>181</v>
      </c>
    </row>
    <row r="145" spans="2:2" hidden="1" outlineLevel="1">
      <c r="B145" s="26" t="s">
        <v>182</v>
      </c>
    </row>
    <row r="146" spans="2:2" hidden="1" outlineLevel="1">
      <c r="B146" s="26" t="s">
        <v>183</v>
      </c>
    </row>
    <row r="147" spans="2:2" hidden="1" outlineLevel="1">
      <c r="B147" s="26" t="s">
        <v>184</v>
      </c>
    </row>
    <row r="148" spans="2:2" hidden="1" outlineLevel="1">
      <c r="B148" s="26" t="s">
        <v>185</v>
      </c>
    </row>
    <row r="149" spans="2:2" hidden="1" outlineLevel="1">
      <c r="B149" s="26" t="s">
        <v>186</v>
      </c>
    </row>
    <row r="150" spans="2:2" hidden="1" outlineLevel="1">
      <c r="B150" s="26" t="s">
        <v>187</v>
      </c>
    </row>
    <row r="151" spans="2:2" collapsed="1"/>
  </sheetData>
  <sheetProtection algorithmName="SHA-512" hashValue="J7ZD6RrqUdbndYEZIUxDsVEQRFgjTvLCgjeV8PBbld0zWqZed26xV95RMzgiO6IdwNrpHBBL8H5UeBmjHHMplA==" saltValue="NdAhLIeelymqDKxyNR5qeg==" spinCount="100000" sheet="1" objects="1" scenarios="1"/>
  <mergeCells count="16">
    <mergeCell ref="D122:D124"/>
    <mergeCell ref="D127:D129"/>
    <mergeCell ref="D94:D95"/>
    <mergeCell ref="D99:D100"/>
    <mergeCell ref="D114:D117"/>
    <mergeCell ref="B37:D37"/>
    <mergeCell ref="B36:D36"/>
    <mergeCell ref="B21:D21"/>
    <mergeCell ref="B32:D32"/>
    <mergeCell ref="B7:D7"/>
    <mergeCell ref="B13:D13"/>
    <mergeCell ref="B12:D12"/>
    <mergeCell ref="B17:D17"/>
    <mergeCell ref="B18:D18"/>
    <mergeCell ref="B19:D19"/>
    <mergeCell ref="B20:D20"/>
  </mergeCells>
  <hyperlinks>
    <hyperlink ref="B14" r:id="rId1" display="You may refer to the guidance notes to the FCA Handbook in this link." xr:uid="{4B13B307-4FA0-49B5-ADD9-23503F04B08E}"/>
  </hyperlinks>
  <pageMargins left="0.70866141732283472" right="0.70866141732283472" top="0.74803149606299213" bottom="0.74803149606299213" header="0.31496062992125984" footer="0.31496062992125984"/>
  <pageSetup paperSize="9" scale="58" fitToHeight="0" orientation="landscape" r:id="rId2"/>
  <headerFooter>
    <oddHeader>&amp;L&amp;"Calibri,Regular"&amp;10&amp;K000000 FCA Official&amp;1#&amp;11&amp;K000000
&amp;F&amp;C&amp;A&amp;R Printed on &amp;D</oddHeader>
    <oddFooter>Page &amp;P of &amp;N</oddFooter>
  </headerFooter>
  <rowBreaks count="3" manualBreakCount="3">
    <brk id="38" max="3" man="1"/>
    <brk id="86" max="16383" man="1"/>
    <brk id="119"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6AF5-9473-4D0C-A85C-5B9DFBC03C59}">
  <sheetPr codeName="Sheet2">
    <tabColor rgb="FFFF585D"/>
    <pageSetUpPr fitToPage="1"/>
  </sheetPr>
  <dimension ref="A1:O62"/>
  <sheetViews>
    <sheetView showGridLines="0" zoomScaleNormal="100" workbookViewId="0">
      <pane ySplit="9" topLeftCell="A10" activePane="bottomLeft" state="frozen"/>
      <selection pane="bottomLeft" activeCell="C11" sqref="C11"/>
      <selection activeCell="H22" sqref="H22"/>
    </sheetView>
  </sheetViews>
  <sheetFormatPr defaultColWidth="7.140625" defaultRowHeight="12.75"/>
  <cols>
    <col min="1" max="1" width="3.7109375" style="16" customWidth="1"/>
    <col min="2" max="2" width="4.85546875" style="16" customWidth="1"/>
    <col min="3" max="3" width="54.5703125" style="16" customWidth="1"/>
    <col min="4" max="6" width="1.42578125" style="16" customWidth="1"/>
    <col min="7" max="8" width="18.42578125" style="16" customWidth="1"/>
    <col min="9" max="9" width="19.5703125" style="16" customWidth="1"/>
    <col min="10" max="12" width="18.42578125" style="16" customWidth="1"/>
    <col min="13" max="13" width="2" style="16" customWidth="1"/>
    <col min="14" max="14" width="79.85546875" style="16" customWidth="1"/>
    <col min="15" max="15" width="3.42578125" style="16" customWidth="1"/>
    <col min="16" max="241" width="7.140625" style="16"/>
    <col min="242" max="242" width="3.85546875" style="16" customWidth="1"/>
    <col min="243" max="249" width="7.5703125" style="16" customWidth="1"/>
    <col min="250" max="250" width="10" style="16" customWidth="1"/>
    <col min="251" max="497" width="7.140625" style="16"/>
    <col min="498" max="498" width="3.85546875" style="16" customWidth="1"/>
    <col min="499" max="505" width="7.5703125" style="16" customWidth="1"/>
    <col min="506" max="506" width="10" style="16" customWidth="1"/>
    <col min="507" max="753" width="7.140625" style="16"/>
    <col min="754" max="754" width="3.85546875" style="16" customWidth="1"/>
    <col min="755" max="761" width="7.5703125" style="16" customWidth="1"/>
    <col min="762" max="762" width="10" style="16" customWidth="1"/>
    <col min="763" max="1009" width="7.140625" style="16"/>
    <col min="1010" max="1010" width="3.85546875" style="16" customWidth="1"/>
    <col min="1011" max="1017" width="7.5703125" style="16" customWidth="1"/>
    <col min="1018" max="1018" width="10" style="16" customWidth="1"/>
    <col min="1019" max="1265" width="7.140625" style="16"/>
    <col min="1266" max="1266" width="3.85546875" style="16" customWidth="1"/>
    <col min="1267" max="1273" width="7.5703125" style="16" customWidth="1"/>
    <col min="1274" max="1274" width="10" style="16" customWidth="1"/>
    <col min="1275" max="1521" width="7.140625" style="16"/>
    <col min="1522" max="1522" width="3.85546875" style="16" customWidth="1"/>
    <col min="1523" max="1529" width="7.5703125" style="16" customWidth="1"/>
    <col min="1530" max="1530" width="10" style="16" customWidth="1"/>
    <col min="1531" max="1777" width="7.140625" style="16"/>
    <col min="1778" max="1778" width="3.85546875" style="16" customWidth="1"/>
    <col min="1779" max="1785" width="7.5703125" style="16" customWidth="1"/>
    <col min="1786" max="1786" width="10" style="16" customWidth="1"/>
    <col min="1787" max="2033" width="7.140625" style="16"/>
    <col min="2034" max="2034" width="3.85546875" style="16" customWidth="1"/>
    <col min="2035" max="2041" width="7.5703125" style="16" customWidth="1"/>
    <col min="2042" max="2042" width="10" style="16" customWidth="1"/>
    <col min="2043" max="2289" width="7.140625" style="16"/>
    <col min="2290" max="2290" width="3.85546875" style="16" customWidth="1"/>
    <col min="2291" max="2297" width="7.5703125" style="16" customWidth="1"/>
    <col min="2298" max="2298" width="10" style="16" customWidth="1"/>
    <col min="2299" max="2545" width="7.140625" style="16"/>
    <col min="2546" max="2546" width="3.85546875" style="16" customWidth="1"/>
    <col min="2547" max="2553" width="7.5703125" style="16" customWidth="1"/>
    <col min="2554" max="2554" width="10" style="16" customWidth="1"/>
    <col min="2555" max="2801" width="7.140625" style="16"/>
    <col min="2802" max="2802" width="3.85546875" style="16" customWidth="1"/>
    <col min="2803" max="2809" width="7.5703125" style="16" customWidth="1"/>
    <col min="2810" max="2810" width="10" style="16" customWidth="1"/>
    <col min="2811" max="3057" width="7.140625" style="16"/>
    <col min="3058" max="3058" width="3.85546875" style="16" customWidth="1"/>
    <col min="3059" max="3065" width="7.5703125" style="16" customWidth="1"/>
    <col min="3066" max="3066" width="10" style="16" customWidth="1"/>
    <col min="3067" max="3313" width="7.140625" style="16"/>
    <col min="3314" max="3314" width="3.85546875" style="16" customWidth="1"/>
    <col min="3315" max="3321" width="7.5703125" style="16" customWidth="1"/>
    <col min="3322" max="3322" width="10" style="16" customWidth="1"/>
    <col min="3323" max="3569" width="7.140625" style="16"/>
    <col min="3570" max="3570" width="3.85546875" style="16" customWidth="1"/>
    <col min="3571" max="3577" width="7.5703125" style="16" customWidth="1"/>
    <col min="3578" max="3578" width="10" style="16" customWidth="1"/>
    <col min="3579" max="3825" width="7.140625" style="16"/>
    <col min="3826" max="3826" width="3.85546875" style="16" customWidth="1"/>
    <col min="3827" max="3833" width="7.5703125" style="16" customWidth="1"/>
    <col min="3834" max="3834" width="10" style="16" customWidth="1"/>
    <col min="3835" max="4081" width="7.140625" style="16"/>
    <col min="4082" max="4082" width="3.85546875" style="16" customWidth="1"/>
    <col min="4083" max="4089" width="7.5703125" style="16" customWidth="1"/>
    <col min="4090" max="4090" width="10" style="16" customWidth="1"/>
    <col min="4091" max="4337" width="7.140625" style="16"/>
    <col min="4338" max="4338" width="3.85546875" style="16" customWidth="1"/>
    <col min="4339" max="4345" width="7.5703125" style="16" customWidth="1"/>
    <col min="4346" max="4346" width="10" style="16" customWidth="1"/>
    <col min="4347" max="4593" width="7.140625" style="16"/>
    <col min="4594" max="4594" width="3.85546875" style="16" customWidth="1"/>
    <col min="4595" max="4601" width="7.5703125" style="16" customWidth="1"/>
    <col min="4602" max="4602" width="10" style="16" customWidth="1"/>
    <col min="4603" max="4849" width="7.140625" style="16"/>
    <col min="4850" max="4850" width="3.85546875" style="16" customWidth="1"/>
    <col min="4851" max="4857" width="7.5703125" style="16" customWidth="1"/>
    <col min="4858" max="4858" width="10" style="16" customWidth="1"/>
    <col min="4859" max="5105" width="7.140625" style="16"/>
    <col min="5106" max="5106" width="3.85546875" style="16" customWidth="1"/>
    <col min="5107" max="5113" width="7.5703125" style="16" customWidth="1"/>
    <col min="5114" max="5114" width="10" style="16" customWidth="1"/>
    <col min="5115" max="5361" width="7.140625" style="16"/>
    <col min="5362" max="5362" width="3.85546875" style="16" customWidth="1"/>
    <col min="5363" max="5369" width="7.5703125" style="16" customWidth="1"/>
    <col min="5370" max="5370" width="10" style="16" customWidth="1"/>
    <col min="5371" max="5617" width="7.140625" style="16"/>
    <col min="5618" max="5618" width="3.85546875" style="16" customWidth="1"/>
    <col min="5619" max="5625" width="7.5703125" style="16" customWidth="1"/>
    <col min="5626" max="5626" width="10" style="16" customWidth="1"/>
    <col min="5627" max="5873" width="7.140625" style="16"/>
    <col min="5874" max="5874" width="3.85546875" style="16" customWidth="1"/>
    <col min="5875" max="5881" width="7.5703125" style="16" customWidth="1"/>
    <col min="5882" max="5882" width="10" style="16" customWidth="1"/>
    <col min="5883" max="6129" width="7.140625" style="16"/>
    <col min="6130" max="6130" width="3.85546875" style="16" customWidth="1"/>
    <col min="6131" max="6137" width="7.5703125" style="16" customWidth="1"/>
    <col min="6138" max="6138" width="10" style="16" customWidth="1"/>
    <col min="6139" max="6385" width="7.140625" style="16"/>
    <col min="6386" max="6386" width="3.85546875" style="16" customWidth="1"/>
    <col min="6387" max="6393" width="7.5703125" style="16" customWidth="1"/>
    <col min="6394" max="6394" width="10" style="16" customWidth="1"/>
    <col min="6395" max="6641" width="7.140625" style="16"/>
    <col min="6642" max="6642" width="3.85546875" style="16" customWidth="1"/>
    <col min="6643" max="6649" width="7.5703125" style="16" customWidth="1"/>
    <col min="6650" max="6650" width="10" style="16" customWidth="1"/>
    <col min="6651" max="6897" width="7.140625" style="16"/>
    <col min="6898" max="6898" width="3.85546875" style="16" customWidth="1"/>
    <col min="6899" max="6905" width="7.5703125" style="16" customWidth="1"/>
    <col min="6906" max="6906" width="10" style="16" customWidth="1"/>
    <col min="6907" max="7153" width="7.140625" style="16"/>
    <col min="7154" max="7154" width="3.85546875" style="16" customWidth="1"/>
    <col min="7155" max="7161" width="7.5703125" style="16" customWidth="1"/>
    <col min="7162" max="7162" width="10" style="16" customWidth="1"/>
    <col min="7163" max="7409" width="7.140625" style="16"/>
    <col min="7410" max="7410" width="3.85546875" style="16" customWidth="1"/>
    <col min="7411" max="7417" width="7.5703125" style="16" customWidth="1"/>
    <col min="7418" max="7418" width="10" style="16" customWidth="1"/>
    <col min="7419" max="7665" width="7.140625" style="16"/>
    <col min="7666" max="7666" width="3.85546875" style="16" customWidth="1"/>
    <col min="7667" max="7673" width="7.5703125" style="16" customWidth="1"/>
    <col min="7674" max="7674" width="10" style="16" customWidth="1"/>
    <col min="7675" max="7921" width="7.140625" style="16"/>
    <col min="7922" max="7922" width="3.85546875" style="16" customWidth="1"/>
    <col min="7923" max="7929" width="7.5703125" style="16" customWidth="1"/>
    <col min="7930" max="7930" width="10" style="16" customWidth="1"/>
    <col min="7931" max="8177" width="7.140625" style="16"/>
    <col min="8178" max="8178" width="3.85546875" style="16" customWidth="1"/>
    <col min="8179" max="8185" width="7.5703125" style="16" customWidth="1"/>
    <col min="8186" max="8186" width="10" style="16" customWidth="1"/>
    <col min="8187" max="8433" width="7.140625" style="16"/>
    <col min="8434" max="8434" width="3.85546875" style="16" customWidth="1"/>
    <col min="8435" max="8441" width="7.5703125" style="16" customWidth="1"/>
    <col min="8442" max="8442" width="10" style="16" customWidth="1"/>
    <col min="8443" max="8689" width="7.140625" style="16"/>
    <col min="8690" max="8690" width="3.85546875" style="16" customWidth="1"/>
    <col min="8691" max="8697" width="7.5703125" style="16" customWidth="1"/>
    <col min="8698" max="8698" width="10" style="16" customWidth="1"/>
    <col min="8699" max="8945" width="7.140625" style="16"/>
    <col min="8946" max="8946" width="3.85546875" style="16" customWidth="1"/>
    <col min="8947" max="8953" width="7.5703125" style="16" customWidth="1"/>
    <col min="8954" max="8954" width="10" style="16" customWidth="1"/>
    <col min="8955" max="9201" width="7.140625" style="16"/>
    <col min="9202" max="9202" width="3.85546875" style="16" customWidth="1"/>
    <col min="9203" max="9209" width="7.5703125" style="16" customWidth="1"/>
    <col min="9210" max="9210" width="10" style="16" customWidth="1"/>
    <col min="9211" max="9457" width="7.140625" style="16"/>
    <col min="9458" max="9458" width="3.85546875" style="16" customWidth="1"/>
    <col min="9459" max="9465" width="7.5703125" style="16" customWidth="1"/>
    <col min="9466" max="9466" width="10" style="16" customWidth="1"/>
    <col min="9467" max="9713" width="7.140625" style="16"/>
    <col min="9714" max="9714" width="3.85546875" style="16" customWidth="1"/>
    <col min="9715" max="9721" width="7.5703125" style="16" customWidth="1"/>
    <col min="9722" max="9722" width="10" style="16" customWidth="1"/>
    <col min="9723" max="9969" width="7.140625" style="16"/>
    <col min="9970" max="9970" width="3.85546875" style="16" customWidth="1"/>
    <col min="9971" max="9977" width="7.5703125" style="16" customWidth="1"/>
    <col min="9978" max="9978" width="10" style="16" customWidth="1"/>
    <col min="9979" max="10225" width="7.140625" style="16"/>
    <col min="10226" max="10226" width="3.85546875" style="16" customWidth="1"/>
    <col min="10227" max="10233" width="7.5703125" style="16" customWidth="1"/>
    <col min="10234" max="10234" width="10" style="16" customWidth="1"/>
    <col min="10235" max="10481" width="7.140625" style="16"/>
    <col min="10482" max="10482" width="3.85546875" style="16" customWidth="1"/>
    <col min="10483" max="10489" width="7.5703125" style="16" customWidth="1"/>
    <col min="10490" max="10490" width="10" style="16" customWidth="1"/>
    <col min="10491" max="10737" width="7.140625" style="16"/>
    <col min="10738" max="10738" width="3.85546875" style="16" customWidth="1"/>
    <col min="10739" max="10745" width="7.5703125" style="16" customWidth="1"/>
    <col min="10746" max="10746" width="10" style="16" customWidth="1"/>
    <col min="10747" max="10993" width="7.140625" style="16"/>
    <col min="10994" max="10994" width="3.85546875" style="16" customWidth="1"/>
    <col min="10995" max="11001" width="7.5703125" style="16" customWidth="1"/>
    <col min="11002" max="11002" width="10" style="16" customWidth="1"/>
    <col min="11003" max="11249" width="7.140625" style="16"/>
    <col min="11250" max="11250" width="3.85546875" style="16" customWidth="1"/>
    <col min="11251" max="11257" width="7.5703125" style="16" customWidth="1"/>
    <col min="11258" max="11258" width="10" style="16" customWidth="1"/>
    <col min="11259" max="11505" width="7.140625" style="16"/>
    <col min="11506" max="11506" width="3.85546875" style="16" customWidth="1"/>
    <col min="11507" max="11513" width="7.5703125" style="16" customWidth="1"/>
    <col min="11514" max="11514" width="10" style="16" customWidth="1"/>
    <col min="11515" max="11761" width="7.140625" style="16"/>
    <col min="11762" max="11762" width="3.85546875" style="16" customWidth="1"/>
    <col min="11763" max="11769" width="7.5703125" style="16" customWidth="1"/>
    <col min="11770" max="11770" width="10" style="16" customWidth="1"/>
    <col min="11771" max="12017" width="7.140625" style="16"/>
    <col min="12018" max="12018" width="3.85546875" style="16" customWidth="1"/>
    <col min="12019" max="12025" width="7.5703125" style="16" customWidth="1"/>
    <col min="12026" max="12026" width="10" style="16" customWidth="1"/>
    <col min="12027" max="12273" width="7.140625" style="16"/>
    <col min="12274" max="12274" width="3.85546875" style="16" customWidth="1"/>
    <col min="12275" max="12281" width="7.5703125" style="16" customWidth="1"/>
    <col min="12282" max="12282" width="10" style="16" customWidth="1"/>
    <col min="12283" max="12529" width="7.140625" style="16"/>
    <col min="12530" max="12530" width="3.85546875" style="16" customWidth="1"/>
    <col min="12531" max="12537" width="7.5703125" style="16" customWidth="1"/>
    <col min="12538" max="12538" width="10" style="16" customWidth="1"/>
    <col min="12539" max="12785" width="7.140625" style="16"/>
    <col min="12786" max="12786" width="3.85546875" style="16" customWidth="1"/>
    <col min="12787" max="12793" width="7.5703125" style="16" customWidth="1"/>
    <col min="12794" max="12794" width="10" style="16" customWidth="1"/>
    <col min="12795" max="13041" width="7.140625" style="16"/>
    <col min="13042" max="13042" width="3.85546875" style="16" customWidth="1"/>
    <col min="13043" max="13049" width="7.5703125" style="16" customWidth="1"/>
    <col min="13050" max="13050" width="10" style="16" customWidth="1"/>
    <col min="13051" max="13297" width="7.140625" style="16"/>
    <col min="13298" max="13298" width="3.85546875" style="16" customWidth="1"/>
    <col min="13299" max="13305" width="7.5703125" style="16" customWidth="1"/>
    <col min="13306" max="13306" width="10" style="16" customWidth="1"/>
    <col min="13307" max="13553" width="7.140625" style="16"/>
    <col min="13554" max="13554" width="3.85546875" style="16" customWidth="1"/>
    <col min="13555" max="13561" width="7.5703125" style="16" customWidth="1"/>
    <col min="13562" max="13562" width="10" style="16" customWidth="1"/>
    <col min="13563" max="13809" width="7.140625" style="16"/>
    <col min="13810" max="13810" width="3.85546875" style="16" customWidth="1"/>
    <col min="13811" max="13817" width="7.5703125" style="16" customWidth="1"/>
    <col min="13818" max="13818" width="10" style="16" customWidth="1"/>
    <col min="13819" max="14065" width="7.140625" style="16"/>
    <col min="14066" max="14066" width="3.85546875" style="16" customWidth="1"/>
    <col min="14067" max="14073" width="7.5703125" style="16" customWidth="1"/>
    <col min="14074" max="14074" width="10" style="16" customWidth="1"/>
    <col min="14075" max="14321" width="7.140625" style="16"/>
    <col min="14322" max="14322" width="3.85546875" style="16" customWidth="1"/>
    <col min="14323" max="14329" width="7.5703125" style="16" customWidth="1"/>
    <col min="14330" max="14330" width="10" style="16" customWidth="1"/>
    <col min="14331" max="14577" width="7.140625" style="16"/>
    <col min="14578" max="14578" width="3.85546875" style="16" customWidth="1"/>
    <col min="14579" max="14585" width="7.5703125" style="16" customWidth="1"/>
    <col min="14586" max="14586" width="10" style="16" customWidth="1"/>
    <col min="14587" max="14833" width="7.140625" style="16"/>
    <col min="14834" max="14834" width="3.85546875" style="16" customWidth="1"/>
    <col min="14835" max="14841" width="7.5703125" style="16" customWidth="1"/>
    <col min="14842" max="14842" width="10" style="16" customWidth="1"/>
    <col min="14843" max="15089" width="7.140625" style="16"/>
    <col min="15090" max="15090" width="3.85546875" style="16" customWidth="1"/>
    <col min="15091" max="15097" width="7.5703125" style="16" customWidth="1"/>
    <col min="15098" max="15098" width="10" style="16" customWidth="1"/>
    <col min="15099" max="15345" width="7.140625" style="16"/>
    <col min="15346" max="15346" width="3.85546875" style="16" customWidth="1"/>
    <col min="15347" max="15353" width="7.5703125" style="16" customWidth="1"/>
    <col min="15354" max="15354" width="10" style="16" customWidth="1"/>
    <col min="15355" max="15601" width="7.140625" style="16"/>
    <col min="15602" max="15602" width="3.85546875" style="16" customWidth="1"/>
    <col min="15603" max="15609" width="7.5703125" style="16" customWidth="1"/>
    <col min="15610" max="15610" width="10" style="16" customWidth="1"/>
    <col min="15611" max="15857" width="7.140625" style="16"/>
    <col min="15858" max="15858" width="3.85546875" style="16" customWidth="1"/>
    <col min="15859" max="15865" width="7.5703125" style="16" customWidth="1"/>
    <col min="15866" max="15866" width="10" style="16" customWidth="1"/>
    <col min="15867" max="16113" width="7.140625" style="16"/>
    <col min="16114" max="16114" width="3.85546875" style="16" customWidth="1"/>
    <col min="16115" max="16121" width="7.5703125" style="16" customWidth="1"/>
    <col min="16122" max="16122" width="10" style="16" customWidth="1"/>
    <col min="16123" max="16384" width="7.140625" style="16"/>
  </cols>
  <sheetData>
    <row r="1" spans="1:15">
      <c r="A1" s="140" t="s">
        <v>188</v>
      </c>
      <c r="B1" s="140" t="s">
        <v>189</v>
      </c>
      <c r="C1" s="140" t="s">
        <v>190</v>
      </c>
      <c r="D1" s="140" t="s">
        <v>191</v>
      </c>
      <c r="E1" s="140" t="s">
        <v>192</v>
      </c>
      <c r="F1" s="140" t="s">
        <v>193</v>
      </c>
      <c r="G1" s="140" t="s">
        <v>194</v>
      </c>
      <c r="H1" s="140" t="s">
        <v>195</v>
      </c>
      <c r="I1" s="140" t="s">
        <v>196</v>
      </c>
      <c r="J1" s="140" t="s">
        <v>197</v>
      </c>
      <c r="K1" s="140" t="s">
        <v>198</v>
      </c>
      <c r="L1" s="140" t="s">
        <v>199</v>
      </c>
      <c r="M1" s="140" t="s">
        <v>200</v>
      </c>
      <c r="N1" s="140" t="s">
        <v>201</v>
      </c>
      <c r="O1" s="140" t="s">
        <v>202</v>
      </c>
    </row>
    <row r="2" spans="1:15" ht="18">
      <c r="A2" s="140">
        <f>G5</f>
        <v>0</v>
      </c>
      <c r="B2" s="2" t="str">
        <f>"Income Statement"</f>
        <v>Income Statement</v>
      </c>
      <c r="M2" s="140" t="str">
        <f>'Guidance &amp; Glossary'!B4</f>
        <v xml:space="preserve"> v1.8</v>
      </c>
      <c r="O2" s="138" t="str">
        <f>MID(B4,FIND(":",B4)+2,20)</f>
        <v>Thousands</v>
      </c>
    </row>
    <row r="3" spans="1:15" ht="13.5" customHeight="1">
      <c r="B3" s="16" t="str">
        <f>"Currency: "&amp;IF($G$5="","GBP",$G$5)</f>
        <v>Currency: GBP</v>
      </c>
      <c r="C3" s="17"/>
      <c r="D3" s="17"/>
      <c r="E3" s="17"/>
      <c r="F3" s="17"/>
      <c r="G3" s="18"/>
      <c r="H3" s="18"/>
    </row>
    <row r="4" spans="1:15" ht="13.5" customHeight="1">
      <c r="B4" s="34" t="s">
        <v>203</v>
      </c>
      <c r="C4" s="17"/>
      <c r="D4" s="17"/>
      <c r="E4" s="17"/>
      <c r="F4" s="17"/>
      <c r="G4" s="18"/>
      <c r="H4" s="18"/>
    </row>
    <row r="5" spans="1:15" ht="13.5" customHeight="1">
      <c r="B5" s="34" t="s">
        <v>204</v>
      </c>
      <c r="C5" s="17"/>
      <c r="D5" s="17"/>
      <c r="E5" s="17"/>
      <c r="G5" s="52"/>
      <c r="H5" s="18"/>
    </row>
    <row r="6" spans="1:15" ht="13.5" customHeight="1">
      <c r="B6" s="34"/>
      <c r="C6" s="17"/>
      <c r="D6" s="17"/>
      <c r="E6" s="17"/>
      <c r="F6" s="17"/>
      <c r="G6" s="18"/>
      <c r="H6" s="18"/>
    </row>
    <row r="7" spans="1:15" ht="48.6" customHeight="1">
      <c r="C7" s="18"/>
      <c r="D7" s="18"/>
      <c r="E7" s="18"/>
      <c r="F7" s="18"/>
      <c r="G7" s="60" t="s">
        <v>205</v>
      </c>
      <c r="H7" s="60" t="s">
        <v>206</v>
      </c>
      <c r="I7" s="60" t="s">
        <v>207</v>
      </c>
      <c r="J7" s="60" t="s">
        <v>208</v>
      </c>
      <c r="K7" s="60" t="s">
        <v>209</v>
      </c>
      <c r="L7" s="60" t="s">
        <v>210</v>
      </c>
      <c r="M7" s="1"/>
      <c r="N7" s="125" t="s">
        <v>211</v>
      </c>
    </row>
    <row r="8" spans="1:15" ht="38.25">
      <c r="B8" s="15"/>
      <c r="C8" s="109" t="str">
        <f>IF(OR(I8="[Please input year end date here (DD/MM/YYYY)]",I8=""),"* ERROR: please enter a valid year end date in the 'Current financial year' field *","")</f>
        <v>* ERROR: please enter a valid year end date in the 'Current financial year' field *</v>
      </c>
      <c r="D8" s="18"/>
      <c r="E8" s="18"/>
      <c r="F8" s="18"/>
      <c r="G8" s="62" t="str">
        <f>IFERROR(DATE(YEAR(H8)-1,MONTH(H8),DAY(H8)),"Fill in current financial year")</f>
        <v>Fill in current financial year</v>
      </c>
      <c r="H8" s="62" t="str">
        <f>IFERROR(DATE(YEAR(I8)-1,MONTH(I8),DAY(I8)),"Fill in current financial year")</f>
        <v>Fill in current financial year</v>
      </c>
      <c r="I8" s="62" t="s">
        <v>212</v>
      </c>
      <c r="J8" s="62" t="str">
        <f>IFERROR(DATE(YEAR(I8)+1,MONTH(I8),DAY(I8)),"Fill in current financial year")</f>
        <v>Fill in current financial year</v>
      </c>
      <c r="K8" s="62" t="str">
        <f t="shared" ref="K8:L8" si="0">IFERROR(DATE(YEAR(J8)+1,MONTH(J8),DAY(J8)),"Fill in current financial year")</f>
        <v>Fill in current financial year</v>
      </c>
      <c r="L8" s="62" t="str">
        <f t="shared" si="0"/>
        <v>Fill in current financial year</v>
      </c>
      <c r="N8" s="126" t="s">
        <v>213</v>
      </c>
    </row>
    <row r="9" spans="1:15" ht="12.75" customHeight="1">
      <c r="B9" s="29"/>
      <c r="G9" s="20"/>
      <c r="H9" s="20"/>
      <c r="I9" s="18"/>
      <c r="N9" s="66"/>
    </row>
    <row r="10" spans="1:15">
      <c r="B10" s="29">
        <v>1</v>
      </c>
      <c r="C10" s="18" t="s">
        <v>33</v>
      </c>
      <c r="D10" s="18"/>
      <c r="E10" s="18"/>
      <c r="F10" s="18"/>
      <c r="G10" s="63"/>
      <c r="H10" s="63"/>
      <c r="I10" s="63"/>
      <c r="J10" s="63"/>
      <c r="K10" s="63"/>
      <c r="L10" s="63"/>
      <c r="M10" s="14"/>
      <c r="N10" s="126"/>
    </row>
    <row r="11" spans="1:15">
      <c r="B11" s="29">
        <v>2</v>
      </c>
      <c r="C11" s="18" t="s">
        <v>35</v>
      </c>
      <c r="D11" s="18"/>
      <c r="E11" s="18"/>
      <c r="F11" s="18"/>
      <c r="G11" s="63"/>
      <c r="H11" s="63"/>
      <c r="I11" s="63"/>
      <c r="J11" s="63"/>
      <c r="K11" s="63"/>
      <c r="L11" s="63"/>
      <c r="M11" s="14"/>
      <c r="N11" s="126"/>
    </row>
    <row r="12" spans="1:15">
      <c r="B12" s="29">
        <v>3</v>
      </c>
      <c r="C12" s="18" t="s">
        <v>37</v>
      </c>
      <c r="D12" s="18"/>
      <c r="E12" s="18"/>
      <c r="F12" s="18"/>
      <c r="G12" s="63"/>
      <c r="H12" s="63"/>
      <c r="I12" s="63"/>
      <c r="J12" s="63"/>
      <c r="K12" s="63"/>
      <c r="L12" s="63"/>
      <c r="M12" s="14"/>
      <c r="N12" s="126"/>
    </row>
    <row r="13" spans="1:15">
      <c r="B13" s="29">
        <v>4</v>
      </c>
      <c r="C13" s="17" t="s">
        <v>214</v>
      </c>
      <c r="D13" s="17"/>
      <c r="E13" s="17"/>
      <c r="F13" s="17"/>
      <c r="G13" s="64">
        <f>SUM(G10:G12)</f>
        <v>0</v>
      </c>
      <c r="H13" s="64">
        <f t="shared" ref="H13:L13" si="1">SUM(H10:H12)</f>
        <v>0</v>
      </c>
      <c r="I13" s="64">
        <f t="shared" si="1"/>
        <v>0</v>
      </c>
      <c r="J13" s="64">
        <f t="shared" si="1"/>
        <v>0</v>
      </c>
      <c r="K13" s="64">
        <f t="shared" si="1"/>
        <v>0</v>
      </c>
      <c r="L13" s="64">
        <f t="shared" si="1"/>
        <v>0</v>
      </c>
      <c r="M13" s="14"/>
      <c r="N13" s="126"/>
    </row>
    <row r="14" spans="1:15" ht="12.75" customHeight="1">
      <c r="B14" s="29"/>
      <c r="G14" s="68"/>
      <c r="H14" s="68"/>
      <c r="I14" s="69"/>
      <c r="J14" s="66"/>
      <c r="K14" s="66"/>
      <c r="L14" s="66"/>
      <c r="N14" s="66"/>
    </row>
    <row r="15" spans="1:15">
      <c r="B15" s="29">
        <v>5</v>
      </c>
      <c r="C15" s="18" t="s">
        <v>39</v>
      </c>
      <c r="D15" s="18"/>
      <c r="E15" s="18"/>
      <c r="F15" s="18"/>
      <c r="G15" s="63"/>
      <c r="H15" s="63"/>
      <c r="I15" s="63"/>
      <c r="J15" s="63"/>
      <c r="K15" s="63"/>
      <c r="L15" s="63"/>
      <c r="M15" s="14"/>
      <c r="N15" s="126"/>
    </row>
    <row r="16" spans="1:15">
      <c r="B16" s="29">
        <v>6</v>
      </c>
      <c r="C16" s="18" t="s">
        <v>41</v>
      </c>
      <c r="D16" s="18"/>
      <c r="E16" s="18"/>
      <c r="F16" s="18"/>
      <c r="G16" s="63"/>
      <c r="H16" s="63"/>
      <c r="I16" s="63"/>
      <c r="J16" s="63"/>
      <c r="K16" s="63"/>
      <c r="L16" s="63"/>
      <c r="M16" s="14"/>
      <c r="N16" s="126"/>
    </row>
    <row r="17" spans="2:14">
      <c r="B17" s="29">
        <v>7</v>
      </c>
      <c r="C17" s="18" t="s">
        <v>43</v>
      </c>
      <c r="D17" s="18"/>
      <c r="E17" s="18"/>
      <c r="F17" s="18"/>
      <c r="G17" s="63"/>
      <c r="H17" s="63"/>
      <c r="I17" s="63"/>
      <c r="J17" s="63"/>
      <c r="K17" s="63"/>
      <c r="L17" s="63"/>
      <c r="M17" s="14"/>
      <c r="N17" s="126"/>
    </row>
    <row r="18" spans="2:14">
      <c r="B18" s="29">
        <v>8</v>
      </c>
      <c r="C18" s="18" t="s">
        <v>45</v>
      </c>
      <c r="D18" s="18"/>
      <c r="E18" s="18"/>
      <c r="F18" s="18"/>
      <c r="G18" s="63"/>
      <c r="H18" s="63"/>
      <c r="I18" s="63"/>
      <c r="J18" s="63"/>
      <c r="K18" s="63"/>
      <c r="L18" s="63"/>
      <c r="M18" s="14"/>
      <c r="N18" s="126"/>
    </row>
    <row r="19" spans="2:14">
      <c r="B19" s="29">
        <v>9</v>
      </c>
      <c r="C19" s="18" t="s">
        <v>47</v>
      </c>
      <c r="D19" s="18"/>
      <c r="E19" s="18"/>
      <c r="F19" s="18"/>
      <c r="G19" s="63"/>
      <c r="H19" s="63"/>
      <c r="I19" s="63"/>
      <c r="J19" s="63"/>
      <c r="K19" s="63"/>
      <c r="L19" s="63"/>
      <c r="M19" s="14"/>
      <c r="N19" s="126"/>
    </row>
    <row r="20" spans="2:14">
      <c r="B20" s="29">
        <v>10</v>
      </c>
      <c r="C20" s="18" t="s">
        <v>49</v>
      </c>
      <c r="D20" s="18"/>
      <c r="E20" s="18"/>
      <c r="F20" s="18"/>
      <c r="G20" s="63"/>
      <c r="H20" s="63"/>
      <c r="I20" s="63"/>
      <c r="J20" s="63"/>
      <c r="K20" s="63"/>
      <c r="L20" s="63"/>
      <c r="M20" s="14"/>
      <c r="N20" s="126"/>
    </row>
    <row r="21" spans="2:14">
      <c r="B21" s="29">
        <v>11</v>
      </c>
      <c r="C21" s="18" t="s">
        <v>51</v>
      </c>
      <c r="D21" s="18"/>
      <c r="E21" s="18"/>
      <c r="F21" s="18"/>
      <c r="G21" s="63"/>
      <c r="H21" s="63"/>
      <c r="I21" s="63"/>
      <c r="J21" s="63"/>
      <c r="K21" s="63"/>
      <c r="L21" s="63"/>
      <c r="M21" s="14"/>
      <c r="N21" s="126"/>
    </row>
    <row r="22" spans="2:14">
      <c r="B22" s="29">
        <v>12</v>
      </c>
      <c r="C22" s="18" t="s">
        <v>53</v>
      </c>
      <c r="D22" s="18"/>
      <c r="E22" s="18"/>
      <c r="F22" s="18"/>
      <c r="G22" s="63"/>
      <c r="H22" s="63"/>
      <c r="I22" s="63"/>
      <c r="J22" s="63"/>
      <c r="K22" s="63"/>
      <c r="L22" s="63"/>
      <c r="M22" s="14"/>
      <c r="N22" s="126"/>
    </row>
    <row r="23" spans="2:14">
      <c r="B23" s="29">
        <v>13</v>
      </c>
      <c r="C23" s="18" t="s">
        <v>55</v>
      </c>
      <c r="D23" s="18"/>
      <c r="E23" s="18"/>
      <c r="F23" s="18"/>
      <c r="G23" s="63"/>
      <c r="H23" s="63"/>
      <c r="I23" s="63"/>
      <c r="J23" s="63"/>
      <c r="K23" s="63"/>
      <c r="L23" s="63"/>
      <c r="M23" s="14"/>
      <c r="N23" s="126"/>
    </row>
    <row r="24" spans="2:14">
      <c r="B24" s="29">
        <v>14</v>
      </c>
      <c r="C24" s="17" t="s">
        <v>215</v>
      </c>
      <c r="D24" s="17"/>
      <c r="E24" s="17"/>
      <c r="F24" s="17"/>
      <c r="G24" s="64">
        <f>SUM(G15:G23)</f>
        <v>0</v>
      </c>
      <c r="H24" s="64">
        <f>SUM(H15:H23)</f>
        <v>0</v>
      </c>
      <c r="I24" s="64">
        <f t="shared" ref="I24:L24" si="2">SUM(I15:I23)</f>
        <v>0</v>
      </c>
      <c r="J24" s="64">
        <f t="shared" si="2"/>
        <v>0</v>
      </c>
      <c r="K24" s="64">
        <f t="shared" si="2"/>
        <v>0</v>
      </c>
      <c r="L24" s="64">
        <f t="shared" si="2"/>
        <v>0</v>
      </c>
      <c r="M24" s="14"/>
      <c r="N24" s="126"/>
    </row>
    <row r="25" spans="2:14" ht="12.75" customHeight="1">
      <c r="B25" s="29"/>
      <c r="C25" s="19"/>
      <c r="D25" s="19"/>
      <c r="E25" s="19"/>
      <c r="F25" s="19"/>
      <c r="G25" s="70"/>
      <c r="H25" s="70"/>
      <c r="I25" s="70"/>
      <c r="J25" s="70"/>
      <c r="K25" s="70"/>
      <c r="L25" s="70"/>
      <c r="M25" s="19"/>
      <c r="N25" s="70"/>
    </row>
    <row r="26" spans="2:14" ht="12.6" customHeight="1">
      <c r="B26" s="29"/>
      <c r="C26" s="23" t="s">
        <v>216</v>
      </c>
      <c r="D26" s="23"/>
      <c r="E26" s="23"/>
      <c r="F26" s="23"/>
      <c r="G26" s="69"/>
      <c r="H26" s="69"/>
      <c r="I26" s="69"/>
      <c r="J26" s="66"/>
      <c r="K26" s="66"/>
      <c r="L26" s="66"/>
      <c r="N26" s="66"/>
    </row>
    <row r="27" spans="2:14">
      <c r="B27" s="29" t="s">
        <v>58</v>
      </c>
      <c r="C27" s="24" t="s">
        <v>57</v>
      </c>
      <c r="D27" s="24"/>
      <c r="E27" s="24"/>
      <c r="F27" s="24"/>
      <c r="G27" s="63"/>
      <c r="H27" s="63"/>
      <c r="I27" s="63"/>
      <c r="J27" s="63"/>
      <c r="K27" s="63"/>
      <c r="L27" s="63"/>
      <c r="M27" s="14"/>
      <c r="N27" s="126"/>
    </row>
    <row r="28" spans="2:14">
      <c r="B28" s="29" t="s">
        <v>61</v>
      </c>
      <c r="C28" s="24" t="s">
        <v>60</v>
      </c>
      <c r="D28" s="24"/>
      <c r="E28" s="24"/>
      <c r="F28" s="24"/>
      <c r="G28" s="63"/>
      <c r="H28" s="63"/>
      <c r="I28" s="63"/>
      <c r="J28" s="63"/>
      <c r="K28" s="63"/>
      <c r="L28" s="63"/>
      <c r="M28" s="14"/>
      <c r="N28" s="126"/>
    </row>
    <row r="29" spans="2:14">
      <c r="B29" s="29" t="s">
        <v>63</v>
      </c>
      <c r="C29" s="24" t="s">
        <v>53</v>
      </c>
      <c r="D29" s="24"/>
      <c r="E29" s="24"/>
      <c r="F29" s="24"/>
      <c r="G29" s="63"/>
      <c r="H29" s="63"/>
      <c r="I29" s="63"/>
      <c r="J29" s="63"/>
      <c r="K29" s="63"/>
      <c r="L29" s="63"/>
      <c r="M29" s="14"/>
      <c r="N29" s="126"/>
    </row>
    <row r="30" spans="2:14">
      <c r="B30" s="29" t="s">
        <v>217</v>
      </c>
      <c r="C30" s="45" t="s">
        <v>218</v>
      </c>
      <c r="D30" s="45"/>
      <c r="E30" s="45"/>
      <c r="F30" s="45"/>
      <c r="G30" s="96">
        <f>SUM(G27:G29)</f>
        <v>0</v>
      </c>
      <c r="H30" s="96">
        <f t="shared" ref="H30:L30" si="3">SUM(H27:H29)</f>
        <v>0</v>
      </c>
      <c r="I30" s="96">
        <f t="shared" si="3"/>
        <v>0</v>
      </c>
      <c r="J30" s="96">
        <f t="shared" si="3"/>
        <v>0</v>
      </c>
      <c r="K30" s="96">
        <f t="shared" si="3"/>
        <v>0</v>
      </c>
      <c r="L30" s="96">
        <f t="shared" si="3"/>
        <v>0</v>
      </c>
      <c r="M30" s="46"/>
      <c r="N30" s="132"/>
    </row>
    <row r="31" spans="2:14" ht="6" customHeight="1">
      <c r="B31" s="29"/>
      <c r="G31" s="65"/>
      <c r="H31" s="65"/>
      <c r="I31" s="66"/>
      <c r="J31" s="66"/>
      <c r="K31" s="66"/>
      <c r="L31" s="66"/>
      <c r="N31" s="66"/>
    </row>
    <row r="32" spans="2:14" ht="12.75" customHeight="1">
      <c r="B32" s="29"/>
      <c r="C32" s="47" t="str">
        <f>IF(OR(G32&lt;&gt;0,H32&lt;&gt;0,I32&lt;&gt;0,J32&lt;&gt;0,K32&lt;&gt;0,L32&lt;&gt;0),"* ERROR: please ensure item 14D = items 4 + 14 *","")</f>
        <v/>
      </c>
      <c r="D32" s="48"/>
      <c r="E32" s="48"/>
      <c r="F32" s="48"/>
      <c r="G32" s="67">
        <f>G30-SUM(G13,G24)</f>
        <v>0</v>
      </c>
      <c r="H32" s="67">
        <f t="shared" ref="H32:L32" si="4">H30-SUM(H13,H24)</f>
        <v>0</v>
      </c>
      <c r="I32" s="67">
        <f t="shared" si="4"/>
        <v>0</v>
      </c>
      <c r="J32" s="67">
        <f t="shared" si="4"/>
        <v>0</v>
      </c>
      <c r="K32" s="67">
        <f t="shared" si="4"/>
        <v>0</v>
      </c>
      <c r="L32" s="67">
        <f t="shared" si="4"/>
        <v>0</v>
      </c>
      <c r="N32" s="66"/>
    </row>
    <row r="33" spans="2:14" ht="12.75" customHeight="1">
      <c r="B33" s="29"/>
      <c r="G33" s="65"/>
      <c r="H33" s="65"/>
      <c r="I33" s="66"/>
      <c r="J33" s="66"/>
      <c r="K33" s="66"/>
      <c r="L33" s="66"/>
      <c r="N33" s="66"/>
    </row>
    <row r="34" spans="2:14">
      <c r="B34" s="29">
        <v>15</v>
      </c>
      <c r="C34" s="16" t="s">
        <v>65</v>
      </c>
      <c r="G34" s="71"/>
      <c r="H34" s="71"/>
      <c r="I34" s="71"/>
      <c r="J34" s="71"/>
      <c r="K34" s="71"/>
      <c r="L34" s="71"/>
      <c r="M34" s="46"/>
      <c r="N34" s="132"/>
    </row>
    <row r="35" spans="2:14">
      <c r="B35" s="29">
        <v>16</v>
      </c>
      <c r="C35" s="16" t="s">
        <v>67</v>
      </c>
      <c r="G35" s="71"/>
      <c r="H35" s="71"/>
      <c r="I35" s="71"/>
      <c r="J35" s="71"/>
      <c r="K35" s="71"/>
      <c r="L35" s="71"/>
      <c r="M35" s="46"/>
      <c r="N35" s="132"/>
    </row>
    <row r="36" spans="2:14">
      <c r="B36" s="29">
        <v>17</v>
      </c>
      <c r="C36" s="49" t="s">
        <v>69</v>
      </c>
      <c r="D36" s="49"/>
      <c r="E36" s="49"/>
      <c r="F36" s="49"/>
      <c r="G36" s="71"/>
      <c r="H36" s="71"/>
      <c r="I36" s="71"/>
      <c r="J36" s="71"/>
      <c r="K36" s="71"/>
      <c r="L36" s="71"/>
      <c r="M36" s="46"/>
      <c r="N36" s="132"/>
    </row>
    <row r="37" spans="2:14">
      <c r="B37" s="29">
        <v>18</v>
      </c>
      <c r="C37" s="49" t="s">
        <v>71</v>
      </c>
      <c r="D37" s="49"/>
      <c r="E37" s="49"/>
      <c r="F37" s="49"/>
      <c r="G37" s="71"/>
      <c r="H37" s="71"/>
      <c r="I37" s="71"/>
      <c r="J37" s="71"/>
      <c r="K37" s="71"/>
      <c r="L37" s="71"/>
      <c r="M37" s="46"/>
      <c r="N37" s="132"/>
    </row>
    <row r="38" spans="2:14">
      <c r="B38" s="29" t="s">
        <v>74</v>
      </c>
      <c r="C38" s="16" t="s">
        <v>73</v>
      </c>
      <c r="G38" s="71"/>
      <c r="H38" s="71"/>
      <c r="I38" s="71"/>
      <c r="J38" s="71"/>
      <c r="K38" s="71"/>
      <c r="L38" s="71"/>
      <c r="M38" s="46"/>
      <c r="N38" s="132"/>
    </row>
    <row r="39" spans="2:14">
      <c r="B39" s="29" t="s">
        <v>219</v>
      </c>
      <c r="C39" s="45" t="s">
        <v>220</v>
      </c>
      <c r="D39" s="45"/>
      <c r="E39" s="45"/>
      <c r="F39" s="45"/>
      <c r="G39" s="96">
        <f>SUM(G34:G38)</f>
        <v>0</v>
      </c>
      <c r="H39" s="96">
        <f t="shared" ref="H39:L39" si="5">SUM(H34:H38)</f>
        <v>0</v>
      </c>
      <c r="I39" s="96">
        <f t="shared" si="5"/>
        <v>0</v>
      </c>
      <c r="J39" s="96">
        <f t="shared" si="5"/>
        <v>0</v>
      </c>
      <c r="K39" s="96">
        <f t="shared" si="5"/>
        <v>0</v>
      </c>
      <c r="L39" s="96">
        <f t="shared" si="5"/>
        <v>0</v>
      </c>
      <c r="M39" s="46"/>
      <c r="N39" s="132"/>
    </row>
    <row r="40" spans="2:14" ht="12.75" customHeight="1">
      <c r="B40" s="29"/>
      <c r="C40" s="45"/>
      <c r="D40" s="45"/>
      <c r="E40" s="45"/>
      <c r="F40" s="45"/>
      <c r="G40" s="72"/>
      <c r="H40" s="72"/>
      <c r="I40" s="72"/>
      <c r="J40" s="72"/>
      <c r="K40" s="72"/>
      <c r="L40" s="72"/>
      <c r="M40" s="46"/>
      <c r="N40" s="78"/>
    </row>
    <row r="41" spans="2:14">
      <c r="B41" s="29" t="s">
        <v>221</v>
      </c>
      <c r="C41" s="45" t="s">
        <v>222</v>
      </c>
      <c r="D41" s="45"/>
      <c r="E41" s="45"/>
      <c r="F41" s="45"/>
      <c r="G41" s="96">
        <f>G13+G24-G39</f>
        <v>0</v>
      </c>
      <c r="H41" s="96">
        <f t="shared" ref="H41:L41" si="6">H13+H24-H39</f>
        <v>0</v>
      </c>
      <c r="I41" s="96">
        <f t="shared" si="6"/>
        <v>0</v>
      </c>
      <c r="J41" s="96">
        <f t="shared" si="6"/>
        <v>0</v>
      </c>
      <c r="K41" s="96">
        <f t="shared" si="6"/>
        <v>0</v>
      </c>
      <c r="L41" s="96">
        <f t="shared" si="6"/>
        <v>0</v>
      </c>
      <c r="M41" s="46"/>
      <c r="N41" s="132"/>
    </row>
    <row r="42" spans="2:14" ht="12.75" customHeight="1">
      <c r="B42" s="29"/>
      <c r="C42" s="45"/>
      <c r="D42" s="45"/>
      <c r="E42" s="45"/>
      <c r="F42" s="45"/>
      <c r="G42" s="72"/>
      <c r="H42" s="72"/>
      <c r="I42" s="72"/>
      <c r="J42" s="72"/>
      <c r="K42" s="72"/>
      <c r="L42" s="72"/>
      <c r="M42" s="46"/>
      <c r="N42" s="78"/>
    </row>
    <row r="43" spans="2:14">
      <c r="B43" s="29">
        <v>20</v>
      </c>
      <c r="C43" s="16" t="s">
        <v>76</v>
      </c>
      <c r="G43" s="71"/>
      <c r="H43" s="71"/>
      <c r="I43" s="71"/>
      <c r="J43" s="71"/>
      <c r="K43" s="71"/>
      <c r="L43" s="71"/>
      <c r="M43" s="46"/>
      <c r="N43" s="132"/>
    </row>
    <row r="44" spans="2:14">
      <c r="B44" s="29">
        <v>21</v>
      </c>
      <c r="C44" s="21" t="s">
        <v>78</v>
      </c>
      <c r="D44" s="21"/>
      <c r="E44" s="21"/>
      <c r="F44" s="21"/>
      <c r="G44" s="63"/>
      <c r="H44" s="63"/>
      <c r="I44" s="63"/>
      <c r="J44" s="63"/>
      <c r="K44" s="63"/>
      <c r="L44" s="63"/>
      <c r="M44" s="14"/>
      <c r="N44" s="126"/>
    </row>
    <row r="45" spans="2:14" ht="12.75" customHeight="1">
      <c r="B45" s="19"/>
      <c r="C45" s="18"/>
      <c r="D45" s="18"/>
      <c r="E45" s="18"/>
      <c r="F45" s="18"/>
      <c r="G45" s="69"/>
      <c r="H45" s="69"/>
      <c r="I45" s="69"/>
      <c r="J45" s="66"/>
      <c r="K45" s="66"/>
      <c r="L45" s="66"/>
      <c r="N45" s="66"/>
    </row>
    <row r="46" spans="2:14" s="1" customFormat="1" ht="18" customHeight="1">
      <c r="B46" s="22" t="s">
        <v>223</v>
      </c>
      <c r="C46" s="8"/>
      <c r="D46" s="8"/>
      <c r="E46" s="8"/>
      <c r="F46" s="8"/>
      <c r="G46" s="73"/>
      <c r="H46" s="73"/>
      <c r="I46" s="73"/>
      <c r="J46" s="73"/>
      <c r="K46" s="74"/>
      <c r="L46" s="74"/>
      <c r="M46" s="8"/>
      <c r="N46" s="74"/>
    </row>
    <row r="47" spans="2:14" ht="12.75" customHeight="1">
      <c r="B47" s="19"/>
      <c r="G47" s="68"/>
      <c r="H47" s="68"/>
      <c r="I47" s="69"/>
      <c r="J47" s="66"/>
      <c r="K47" s="66"/>
      <c r="L47" s="66"/>
      <c r="N47" s="66"/>
    </row>
    <row r="48" spans="2:14">
      <c r="B48" s="29">
        <v>23</v>
      </c>
      <c r="C48" s="17" t="s">
        <v>224</v>
      </c>
      <c r="D48" s="17"/>
      <c r="E48" s="17"/>
      <c r="F48" s="17"/>
      <c r="G48" s="75"/>
      <c r="H48" s="75"/>
      <c r="I48" s="75"/>
      <c r="J48" s="75"/>
      <c r="K48" s="75"/>
      <c r="L48" s="75"/>
      <c r="M48" s="14"/>
      <c r="N48" s="126"/>
    </row>
    <row r="49" spans="2:14">
      <c r="B49" s="29">
        <v>24</v>
      </c>
      <c r="C49" s="18" t="s">
        <v>80</v>
      </c>
      <c r="D49" s="18"/>
      <c r="E49" s="18"/>
      <c r="F49" s="18"/>
      <c r="G49" s="63"/>
      <c r="H49" s="63"/>
      <c r="I49" s="63"/>
      <c r="J49" s="63"/>
      <c r="K49" s="63"/>
      <c r="L49" s="63"/>
      <c r="M49" s="14"/>
      <c r="N49" s="126"/>
    </row>
    <row r="50" spans="2:14">
      <c r="B50" s="29">
        <v>25</v>
      </c>
      <c r="C50" s="45" t="s">
        <v>225</v>
      </c>
      <c r="D50" s="45"/>
      <c r="E50" s="45"/>
      <c r="F50" s="45"/>
      <c r="G50" s="76">
        <f>G48-G49</f>
        <v>0</v>
      </c>
      <c r="H50" s="76">
        <f t="shared" ref="H50:L50" si="7">H48-H49</f>
        <v>0</v>
      </c>
      <c r="I50" s="76">
        <f t="shared" si="7"/>
        <v>0</v>
      </c>
      <c r="J50" s="76">
        <f t="shared" si="7"/>
        <v>0</v>
      </c>
      <c r="K50" s="76">
        <f t="shared" si="7"/>
        <v>0</v>
      </c>
      <c r="L50" s="76">
        <f t="shared" si="7"/>
        <v>0</v>
      </c>
      <c r="M50" s="46"/>
      <c r="N50" s="132"/>
    </row>
    <row r="51" spans="2:14">
      <c r="B51" s="29">
        <v>26</v>
      </c>
      <c r="C51" s="18" t="s">
        <v>82</v>
      </c>
      <c r="D51" s="18"/>
      <c r="E51" s="18"/>
      <c r="F51" s="18"/>
      <c r="G51" s="63"/>
      <c r="H51" s="63"/>
      <c r="I51" s="63"/>
      <c r="J51" s="63"/>
      <c r="K51" s="63"/>
      <c r="L51" s="63"/>
      <c r="M51" s="14"/>
      <c r="N51" s="126"/>
    </row>
    <row r="52" spans="2:14">
      <c r="B52" s="29">
        <v>27</v>
      </c>
      <c r="C52" s="17" t="s">
        <v>226</v>
      </c>
      <c r="D52" s="17"/>
      <c r="E52" s="17"/>
      <c r="F52" s="17"/>
      <c r="G52" s="77">
        <f>G50-G51</f>
        <v>0</v>
      </c>
      <c r="H52" s="77">
        <f t="shared" ref="H52:L52" si="8">H50-H51</f>
        <v>0</v>
      </c>
      <c r="I52" s="77">
        <f t="shared" si="8"/>
        <v>0</v>
      </c>
      <c r="J52" s="77">
        <f t="shared" si="8"/>
        <v>0</v>
      </c>
      <c r="K52" s="77">
        <f t="shared" si="8"/>
        <v>0</v>
      </c>
      <c r="L52" s="77">
        <f t="shared" si="8"/>
        <v>0</v>
      </c>
      <c r="M52" s="14"/>
      <c r="N52" s="126"/>
    </row>
    <row r="53" spans="2:14" ht="12.75" customHeight="1">
      <c r="B53" s="19"/>
      <c r="C53" s="18"/>
      <c r="D53" s="18"/>
      <c r="E53" s="18"/>
      <c r="F53" s="18"/>
      <c r="G53" s="69"/>
      <c r="H53" s="69"/>
      <c r="I53" s="69"/>
      <c r="J53" s="66"/>
      <c r="K53" s="66"/>
      <c r="L53" s="66"/>
      <c r="N53" s="66"/>
    </row>
    <row r="54" spans="2:14" ht="12.75" customHeight="1">
      <c r="B54" s="19"/>
      <c r="C54" s="18"/>
      <c r="D54" s="18"/>
      <c r="E54" s="18"/>
      <c r="F54" s="18"/>
      <c r="G54" s="69"/>
      <c r="H54" s="69"/>
      <c r="I54" s="69"/>
      <c r="J54" s="66"/>
      <c r="K54" s="66"/>
      <c r="L54" s="66"/>
      <c r="N54" s="66"/>
    </row>
    <row r="55" spans="2:14" s="1" customFormat="1" ht="21.75" customHeight="1">
      <c r="B55" s="22" t="s">
        <v>227</v>
      </c>
      <c r="C55" s="8"/>
      <c r="D55" s="8"/>
      <c r="E55" s="8"/>
      <c r="F55" s="8"/>
      <c r="G55" s="73"/>
      <c r="H55" s="73"/>
      <c r="I55" s="73"/>
      <c r="J55" s="73"/>
      <c r="K55" s="74"/>
      <c r="L55" s="74"/>
      <c r="M55" s="8"/>
      <c r="N55" s="74"/>
    </row>
    <row r="56" spans="2:14" ht="12.75" customHeight="1">
      <c r="B56" s="19"/>
      <c r="G56" s="68"/>
      <c r="H56" s="68"/>
      <c r="I56" s="69"/>
      <c r="J56" s="66"/>
      <c r="K56" s="66"/>
      <c r="L56" s="66"/>
      <c r="N56" s="66"/>
    </row>
    <row r="57" spans="2:14">
      <c r="B57" s="29">
        <v>28</v>
      </c>
      <c r="C57" s="17" t="s">
        <v>228</v>
      </c>
      <c r="D57" s="17"/>
      <c r="E57" s="17"/>
      <c r="F57" s="17"/>
      <c r="G57" s="75"/>
      <c r="H57" s="75"/>
      <c r="I57" s="75"/>
      <c r="J57" s="75"/>
      <c r="K57" s="75"/>
      <c r="L57" s="75"/>
      <c r="M57" s="14"/>
      <c r="N57" s="126"/>
    </row>
    <row r="58" spans="2:14">
      <c r="B58" s="29">
        <v>29</v>
      </c>
      <c r="C58" s="18" t="s">
        <v>229</v>
      </c>
      <c r="D58" s="18"/>
      <c r="E58" s="18"/>
      <c r="F58" s="18"/>
      <c r="G58" s="63"/>
      <c r="H58" s="63"/>
      <c r="I58" s="63"/>
      <c r="J58" s="63"/>
      <c r="K58" s="63"/>
      <c r="L58" s="63"/>
      <c r="M58" s="14"/>
      <c r="N58" s="126"/>
    </row>
    <row r="59" spans="2:14">
      <c r="B59" s="29">
        <v>30</v>
      </c>
      <c r="C59" s="18" t="s">
        <v>86</v>
      </c>
      <c r="D59" s="18"/>
      <c r="E59" s="18"/>
      <c r="F59" s="18"/>
      <c r="G59" s="143"/>
      <c r="H59" s="63"/>
      <c r="I59" s="63"/>
      <c r="J59" s="63"/>
      <c r="K59" s="63"/>
      <c r="L59" s="63"/>
      <c r="M59" s="14"/>
      <c r="N59" s="126"/>
    </row>
    <row r="60" spans="2:14">
      <c r="B60" s="29">
        <v>31</v>
      </c>
      <c r="C60" s="17" t="s">
        <v>230</v>
      </c>
      <c r="D60" s="17"/>
      <c r="E60" s="17"/>
      <c r="F60" s="17"/>
      <c r="G60" s="142">
        <f>SUM(G57:G59)</f>
        <v>0</v>
      </c>
      <c r="H60" s="77">
        <f t="shared" ref="H60:L60" si="9">SUM(H57:H59)</f>
        <v>0</v>
      </c>
      <c r="I60" s="77">
        <f t="shared" si="9"/>
        <v>0</v>
      </c>
      <c r="J60" s="77">
        <f t="shared" si="9"/>
        <v>0</v>
      </c>
      <c r="K60" s="77">
        <f t="shared" si="9"/>
        <v>0</v>
      </c>
      <c r="L60" s="77">
        <f t="shared" si="9"/>
        <v>0</v>
      </c>
      <c r="M60" s="14"/>
      <c r="N60" s="126"/>
    </row>
    <row r="61" spans="2:14" ht="15.75" customHeight="1">
      <c r="B61" s="18"/>
      <c r="C61" s="18"/>
      <c r="D61" s="18"/>
      <c r="E61" s="18"/>
      <c r="F61" s="18"/>
      <c r="G61" s="18"/>
      <c r="H61" s="18"/>
      <c r="I61" s="18"/>
    </row>
    <row r="62" spans="2:14" ht="15.75" customHeight="1"/>
  </sheetData>
  <sheetProtection algorithmName="SHA-512" hashValue="Mx4ogdpNRoh/arFgLYYxPuACtMGC1Eno6O4KnFs/iY97GEUDXRHc71InyeHh+28INJNKeq6eVFD7xpuJt9mouQ==" saltValue="0DtB4+9+emXKkDUnoJEGVQ==" spinCount="100000" sheet="1" objects="1" scenarios="1" formatRows="0"/>
  <conditionalFormatting sqref="G8:H8 J8:L8">
    <cfRule type="expression" dxfId="39" priority="2">
      <formula>LEN(G8)=30</formula>
    </cfRule>
  </conditionalFormatting>
  <conditionalFormatting sqref="G10:L12 G15:L23 G27:L29 G34:L38 G43:L44 G48:L49 G51:L51 G57:L59">
    <cfRule type="expression" dxfId="38" priority="1">
      <formula>OR(LEN(G$8)=0,LEN(G$8)=30,LEN(G$8)=46)</formula>
    </cfRule>
  </conditionalFormatting>
  <conditionalFormatting sqref="G32:L32">
    <cfRule type="cellIs" dxfId="37" priority="4" operator="notEqual">
      <formula>0</formula>
    </cfRule>
  </conditionalFormatting>
  <conditionalFormatting sqref="I8">
    <cfRule type="cellIs" dxfId="36" priority="3" operator="equal">
      <formula>"[Please input year end date here (DD/MM/YYYY)]"</formula>
    </cfRule>
  </conditionalFormatting>
  <dataValidations count="1">
    <dataValidation type="date" operator="notEqual" allowBlank="1" showInputMessage="1" showErrorMessage="1" errorTitle="Validation Error" error="Please use the DD/MM/YYYY format" sqref="G8:L8" xr:uid="{9E602DB8-6107-451E-B70B-A57D17078604}">
      <formula1>23802</formula1>
    </dataValidation>
  </dataValidations>
  <pageMargins left="0.59055118110236227" right="0.59055118110236227" top="0.59055118110236227" bottom="0.59055118110236227" header="0.39370078740157483" footer="0.39370078740157483"/>
  <pageSetup paperSize="9" scale="50" fitToHeight="0" orientation="landscape" r:id="rId1"/>
  <headerFooter alignWithMargins="0">
    <oddHeader>&amp;L&amp;"Calibri,Regular"&amp;10&amp;K000000 FCA Official&amp;1#
&amp;11&amp;F&amp;C&amp;A&amp;R Printed on &amp;D</oddHeader>
    <oddFooter>&amp;CPage &amp;P of &amp;N</oddFooter>
  </headerFooter>
  <rowBreaks count="2" manualBreakCount="2">
    <brk id="97" max="16383" man="1"/>
    <brk id="179" min="1" max="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if not reporting in GBP" xr:uid="{B9C80D38-5797-4AA5-B26B-A8AD977B893D}">
          <x14:formula1>
            <xm:f>Options!$B$25:$B$30</xm:f>
          </x14:formula1>
          <xm:sqref>G5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5082-DBED-43C3-B93F-561A5C2491C0}">
  <sheetPr codeName="Sheet3">
    <tabColor rgb="FFFF585D"/>
    <pageSetUpPr fitToPage="1"/>
  </sheetPr>
  <dimension ref="A1:P96"/>
  <sheetViews>
    <sheetView showGridLines="0" zoomScaleNormal="100" workbookViewId="0">
      <pane ySplit="9" topLeftCell="A10" activePane="bottomLeft" state="frozen"/>
      <selection pane="bottomLeft" activeCell="A10" sqref="A10"/>
      <selection activeCell="H22" sqref="H22"/>
    </sheetView>
  </sheetViews>
  <sheetFormatPr defaultColWidth="9.140625" defaultRowHeight="12.75"/>
  <cols>
    <col min="1" max="1" width="4" style="1" customWidth="1"/>
    <col min="2" max="2" width="5.5703125" style="1" customWidth="1"/>
    <col min="3" max="3" width="17.42578125" style="1" customWidth="1"/>
    <col min="4" max="4" width="10" style="1" customWidth="1"/>
    <col min="5" max="5" width="9.7109375" style="1" customWidth="1"/>
    <col min="6" max="6" width="27" style="1" customWidth="1"/>
    <col min="7" max="12" width="18.42578125" style="1" customWidth="1"/>
    <col min="13" max="13" width="1.5703125" style="1" customWidth="1"/>
    <col min="14" max="14" width="75.85546875" style="1" customWidth="1"/>
    <col min="15" max="15" width="3.7109375" style="1" customWidth="1"/>
    <col min="16" max="16" width="9.140625" style="1" customWidth="1"/>
    <col min="17" max="237" width="9.140625" style="1"/>
    <col min="238" max="238" width="5.5703125" style="1" customWidth="1"/>
    <col min="239" max="239" width="13.7109375" style="1" customWidth="1"/>
    <col min="240" max="240" width="10" style="1" customWidth="1"/>
    <col min="241" max="241" width="8.28515625" style="1" customWidth="1"/>
    <col min="242" max="242" width="25.7109375" style="1" customWidth="1"/>
    <col min="243" max="243" width="10" style="1" customWidth="1"/>
    <col min="244" max="493" width="9.140625" style="1"/>
    <col min="494" max="494" width="5.5703125" style="1" customWidth="1"/>
    <col min="495" max="495" width="13.7109375" style="1" customWidth="1"/>
    <col min="496" max="496" width="10" style="1" customWidth="1"/>
    <col min="497" max="497" width="8.28515625" style="1" customWidth="1"/>
    <col min="498" max="498" width="25.7109375" style="1" customWidth="1"/>
    <col min="499" max="499" width="10" style="1" customWidth="1"/>
    <col min="500" max="749" width="9.140625" style="1"/>
    <col min="750" max="750" width="5.5703125" style="1" customWidth="1"/>
    <col min="751" max="751" width="13.7109375" style="1" customWidth="1"/>
    <col min="752" max="752" width="10" style="1" customWidth="1"/>
    <col min="753" max="753" width="8.28515625" style="1" customWidth="1"/>
    <col min="754" max="754" width="25.7109375" style="1" customWidth="1"/>
    <col min="755" max="755" width="10" style="1" customWidth="1"/>
    <col min="756" max="1005" width="9.140625" style="1"/>
    <col min="1006" max="1006" width="5.5703125" style="1" customWidth="1"/>
    <col min="1007" max="1007" width="13.7109375" style="1" customWidth="1"/>
    <col min="1008" max="1008" width="10" style="1" customWidth="1"/>
    <col min="1009" max="1009" width="8.28515625" style="1" customWidth="1"/>
    <col min="1010" max="1010" width="25.7109375" style="1" customWidth="1"/>
    <col min="1011" max="1011" width="10" style="1" customWidth="1"/>
    <col min="1012" max="1261" width="9.140625" style="1"/>
    <col min="1262" max="1262" width="5.5703125" style="1" customWidth="1"/>
    <col min="1263" max="1263" width="13.7109375" style="1" customWidth="1"/>
    <col min="1264" max="1264" width="10" style="1" customWidth="1"/>
    <col min="1265" max="1265" width="8.28515625" style="1" customWidth="1"/>
    <col min="1266" max="1266" width="25.7109375" style="1" customWidth="1"/>
    <col min="1267" max="1267" width="10" style="1" customWidth="1"/>
    <col min="1268" max="1517" width="9.140625" style="1"/>
    <col min="1518" max="1518" width="5.5703125" style="1" customWidth="1"/>
    <col min="1519" max="1519" width="13.7109375" style="1" customWidth="1"/>
    <col min="1520" max="1520" width="10" style="1" customWidth="1"/>
    <col min="1521" max="1521" width="8.28515625" style="1" customWidth="1"/>
    <col min="1522" max="1522" width="25.7109375" style="1" customWidth="1"/>
    <col min="1523" max="1523" width="10" style="1" customWidth="1"/>
    <col min="1524" max="1773" width="9.140625" style="1"/>
    <col min="1774" max="1774" width="5.5703125" style="1" customWidth="1"/>
    <col min="1775" max="1775" width="13.7109375" style="1" customWidth="1"/>
    <col min="1776" max="1776" width="10" style="1" customWidth="1"/>
    <col min="1777" max="1777" width="8.28515625" style="1" customWidth="1"/>
    <col min="1778" max="1778" width="25.7109375" style="1" customWidth="1"/>
    <col min="1779" max="1779" width="10" style="1" customWidth="1"/>
    <col min="1780" max="2029" width="9.140625" style="1"/>
    <col min="2030" max="2030" width="5.5703125" style="1" customWidth="1"/>
    <col min="2031" max="2031" width="13.7109375" style="1" customWidth="1"/>
    <col min="2032" max="2032" width="10" style="1" customWidth="1"/>
    <col min="2033" max="2033" width="8.28515625" style="1" customWidth="1"/>
    <col min="2034" max="2034" width="25.7109375" style="1" customWidth="1"/>
    <col min="2035" max="2035" width="10" style="1" customWidth="1"/>
    <col min="2036" max="2285" width="9.140625" style="1"/>
    <col min="2286" max="2286" width="5.5703125" style="1" customWidth="1"/>
    <col min="2287" max="2287" width="13.7109375" style="1" customWidth="1"/>
    <col min="2288" max="2288" width="10" style="1" customWidth="1"/>
    <col min="2289" max="2289" width="8.28515625" style="1" customWidth="1"/>
    <col min="2290" max="2290" width="25.7109375" style="1" customWidth="1"/>
    <col min="2291" max="2291" width="10" style="1" customWidth="1"/>
    <col min="2292" max="2541" width="9.140625" style="1"/>
    <col min="2542" max="2542" width="5.5703125" style="1" customWidth="1"/>
    <col min="2543" max="2543" width="13.7109375" style="1" customWidth="1"/>
    <col min="2544" max="2544" width="10" style="1" customWidth="1"/>
    <col min="2545" max="2545" width="8.28515625" style="1" customWidth="1"/>
    <col min="2546" max="2546" width="25.7109375" style="1" customWidth="1"/>
    <col min="2547" max="2547" width="10" style="1" customWidth="1"/>
    <col min="2548" max="2797" width="9.140625" style="1"/>
    <col min="2798" max="2798" width="5.5703125" style="1" customWidth="1"/>
    <col min="2799" max="2799" width="13.7109375" style="1" customWidth="1"/>
    <col min="2800" max="2800" width="10" style="1" customWidth="1"/>
    <col min="2801" max="2801" width="8.28515625" style="1" customWidth="1"/>
    <col min="2802" max="2802" width="25.7109375" style="1" customWidth="1"/>
    <col min="2803" max="2803" width="10" style="1" customWidth="1"/>
    <col min="2804" max="3053" width="9.140625" style="1"/>
    <col min="3054" max="3054" width="5.5703125" style="1" customWidth="1"/>
    <col min="3055" max="3055" width="13.7109375" style="1" customWidth="1"/>
    <col min="3056" max="3056" width="10" style="1" customWidth="1"/>
    <col min="3057" max="3057" width="8.28515625" style="1" customWidth="1"/>
    <col min="3058" max="3058" width="25.7109375" style="1" customWidth="1"/>
    <col min="3059" max="3059" width="10" style="1" customWidth="1"/>
    <col min="3060" max="3309" width="9.140625" style="1"/>
    <col min="3310" max="3310" width="5.5703125" style="1" customWidth="1"/>
    <col min="3311" max="3311" width="13.7109375" style="1" customWidth="1"/>
    <col min="3312" max="3312" width="10" style="1" customWidth="1"/>
    <col min="3313" max="3313" width="8.28515625" style="1" customWidth="1"/>
    <col min="3314" max="3314" width="25.7109375" style="1" customWidth="1"/>
    <col min="3315" max="3315" width="10" style="1" customWidth="1"/>
    <col min="3316" max="3565" width="9.140625" style="1"/>
    <col min="3566" max="3566" width="5.5703125" style="1" customWidth="1"/>
    <col min="3567" max="3567" width="13.7109375" style="1" customWidth="1"/>
    <col min="3568" max="3568" width="10" style="1" customWidth="1"/>
    <col min="3569" max="3569" width="8.28515625" style="1" customWidth="1"/>
    <col min="3570" max="3570" width="25.7109375" style="1" customWidth="1"/>
    <col min="3571" max="3571" width="10" style="1" customWidth="1"/>
    <col min="3572" max="3821" width="9.140625" style="1"/>
    <col min="3822" max="3822" width="5.5703125" style="1" customWidth="1"/>
    <col min="3823" max="3823" width="13.7109375" style="1" customWidth="1"/>
    <col min="3824" max="3824" width="10" style="1" customWidth="1"/>
    <col min="3825" max="3825" width="8.28515625" style="1" customWidth="1"/>
    <col min="3826" max="3826" width="25.7109375" style="1" customWidth="1"/>
    <col min="3827" max="3827" width="10" style="1" customWidth="1"/>
    <col min="3828" max="4077" width="9.140625" style="1"/>
    <col min="4078" max="4078" width="5.5703125" style="1" customWidth="1"/>
    <col min="4079" max="4079" width="13.7109375" style="1" customWidth="1"/>
    <col min="4080" max="4080" width="10" style="1" customWidth="1"/>
    <col min="4081" max="4081" width="8.28515625" style="1" customWidth="1"/>
    <col min="4082" max="4082" width="25.7109375" style="1" customWidth="1"/>
    <col min="4083" max="4083" width="10" style="1" customWidth="1"/>
    <col min="4084" max="4333" width="9.140625" style="1"/>
    <col min="4334" max="4334" width="5.5703125" style="1" customWidth="1"/>
    <col min="4335" max="4335" width="13.7109375" style="1" customWidth="1"/>
    <col min="4336" max="4336" width="10" style="1" customWidth="1"/>
    <col min="4337" max="4337" width="8.28515625" style="1" customWidth="1"/>
    <col min="4338" max="4338" width="25.7109375" style="1" customWidth="1"/>
    <col min="4339" max="4339" width="10" style="1" customWidth="1"/>
    <col min="4340" max="4589" width="9.140625" style="1"/>
    <col min="4590" max="4590" width="5.5703125" style="1" customWidth="1"/>
    <col min="4591" max="4591" width="13.7109375" style="1" customWidth="1"/>
    <col min="4592" max="4592" width="10" style="1" customWidth="1"/>
    <col min="4593" max="4593" width="8.28515625" style="1" customWidth="1"/>
    <col min="4594" max="4594" width="25.7109375" style="1" customWidth="1"/>
    <col min="4595" max="4595" width="10" style="1" customWidth="1"/>
    <col min="4596" max="4845" width="9.140625" style="1"/>
    <col min="4846" max="4846" width="5.5703125" style="1" customWidth="1"/>
    <col min="4847" max="4847" width="13.7109375" style="1" customWidth="1"/>
    <col min="4848" max="4848" width="10" style="1" customWidth="1"/>
    <col min="4849" max="4849" width="8.28515625" style="1" customWidth="1"/>
    <col min="4850" max="4850" width="25.7109375" style="1" customWidth="1"/>
    <col min="4851" max="4851" width="10" style="1" customWidth="1"/>
    <col min="4852" max="5101" width="9.140625" style="1"/>
    <col min="5102" max="5102" width="5.5703125" style="1" customWidth="1"/>
    <col min="5103" max="5103" width="13.7109375" style="1" customWidth="1"/>
    <col min="5104" max="5104" width="10" style="1" customWidth="1"/>
    <col min="5105" max="5105" width="8.28515625" style="1" customWidth="1"/>
    <col min="5106" max="5106" width="25.7109375" style="1" customWidth="1"/>
    <col min="5107" max="5107" width="10" style="1" customWidth="1"/>
    <col min="5108" max="5357" width="9.140625" style="1"/>
    <col min="5358" max="5358" width="5.5703125" style="1" customWidth="1"/>
    <col min="5359" max="5359" width="13.7109375" style="1" customWidth="1"/>
    <col min="5360" max="5360" width="10" style="1" customWidth="1"/>
    <col min="5361" max="5361" width="8.28515625" style="1" customWidth="1"/>
    <col min="5362" max="5362" width="25.7109375" style="1" customWidth="1"/>
    <col min="5363" max="5363" width="10" style="1" customWidth="1"/>
    <col min="5364" max="5613" width="9.140625" style="1"/>
    <col min="5614" max="5614" width="5.5703125" style="1" customWidth="1"/>
    <col min="5615" max="5615" width="13.7109375" style="1" customWidth="1"/>
    <col min="5616" max="5616" width="10" style="1" customWidth="1"/>
    <col min="5617" max="5617" width="8.28515625" style="1" customWidth="1"/>
    <col min="5618" max="5618" width="25.7109375" style="1" customWidth="1"/>
    <col min="5619" max="5619" width="10" style="1" customWidth="1"/>
    <col min="5620" max="5869" width="9.140625" style="1"/>
    <col min="5870" max="5870" width="5.5703125" style="1" customWidth="1"/>
    <col min="5871" max="5871" width="13.7109375" style="1" customWidth="1"/>
    <col min="5872" max="5872" width="10" style="1" customWidth="1"/>
    <col min="5873" max="5873" width="8.28515625" style="1" customWidth="1"/>
    <col min="5874" max="5874" width="25.7109375" style="1" customWidth="1"/>
    <col min="5875" max="5875" width="10" style="1" customWidth="1"/>
    <col min="5876" max="6125" width="9.140625" style="1"/>
    <col min="6126" max="6126" width="5.5703125" style="1" customWidth="1"/>
    <col min="6127" max="6127" width="13.7109375" style="1" customWidth="1"/>
    <col min="6128" max="6128" width="10" style="1" customWidth="1"/>
    <col min="6129" max="6129" width="8.28515625" style="1" customWidth="1"/>
    <col min="6130" max="6130" width="25.7109375" style="1" customWidth="1"/>
    <col min="6131" max="6131" width="10" style="1" customWidth="1"/>
    <col min="6132" max="6381" width="9.140625" style="1"/>
    <col min="6382" max="6382" width="5.5703125" style="1" customWidth="1"/>
    <col min="6383" max="6383" width="13.7109375" style="1" customWidth="1"/>
    <col min="6384" max="6384" width="10" style="1" customWidth="1"/>
    <col min="6385" max="6385" width="8.28515625" style="1" customWidth="1"/>
    <col min="6386" max="6386" width="25.7109375" style="1" customWidth="1"/>
    <col min="6387" max="6387" width="10" style="1" customWidth="1"/>
    <col min="6388" max="6637" width="9.140625" style="1"/>
    <col min="6638" max="6638" width="5.5703125" style="1" customWidth="1"/>
    <col min="6639" max="6639" width="13.7109375" style="1" customWidth="1"/>
    <col min="6640" max="6640" width="10" style="1" customWidth="1"/>
    <col min="6641" max="6641" width="8.28515625" style="1" customWidth="1"/>
    <col min="6642" max="6642" width="25.7109375" style="1" customWidth="1"/>
    <col min="6643" max="6643" width="10" style="1" customWidth="1"/>
    <col min="6644" max="6893" width="9.140625" style="1"/>
    <col min="6894" max="6894" width="5.5703125" style="1" customWidth="1"/>
    <col min="6895" max="6895" width="13.7109375" style="1" customWidth="1"/>
    <col min="6896" max="6896" width="10" style="1" customWidth="1"/>
    <col min="6897" max="6897" width="8.28515625" style="1" customWidth="1"/>
    <col min="6898" max="6898" width="25.7109375" style="1" customWidth="1"/>
    <col min="6899" max="6899" width="10" style="1" customWidth="1"/>
    <col min="6900" max="7149" width="9.140625" style="1"/>
    <col min="7150" max="7150" width="5.5703125" style="1" customWidth="1"/>
    <col min="7151" max="7151" width="13.7109375" style="1" customWidth="1"/>
    <col min="7152" max="7152" width="10" style="1" customWidth="1"/>
    <col min="7153" max="7153" width="8.28515625" style="1" customWidth="1"/>
    <col min="7154" max="7154" width="25.7109375" style="1" customWidth="1"/>
    <col min="7155" max="7155" width="10" style="1" customWidth="1"/>
    <col min="7156" max="7405" width="9.140625" style="1"/>
    <col min="7406" max="7406" width="5.5703125" style="1" customWidth="1"/>
    <col min="7407" max="7407" width="13.7109375" style="1" customWidth="1"/>
    <col min="7408" max="7408" width="10" style="1" customWidth="1"/>
    <col min="7409" max="7409" width="8.28515625" style="1" customWidth="1"/>
    <col min="7410" max="7410" width="25.7109375" style="1" customWidth="1"/>
    <col min="7411" max="7411" width="10" style="1" customWidth="1"/>
    <col min="7412" max="7661" width="9.140625" style="1"/>
    <col min="7662" max="7662" width="5.5703125" style="1" customWidth="1"/>
    <col min="7663" max="7663" width="13.7109375" style="1" customWidth="1"/>
    <col min="7664" max="7664" width="10" style="1" customWidth="1"/>
    <col min="7665" max="7665" width="8.28515625" style="1" customWidth="1"/>
    <col min="7666" max="7666" width="25.7109375" style="1" customWidth="1"/>
    <col min="7667" max="7667" width="10" style="1" customWidth="1"/>
    <col min="7668" max="7917" width="9.140625" style="1"/>
    <col min="7918" max="7918" width="5.5703125" style="1" customWidth="1"/>
    <col min="7919" max="7919" width="13.7109375" style="1" customWidth="1"/>
    <col min="7920" max="7920" width="10" style="1" customWidth="1"/>
    <col min="7921" max="7921" width="8.28515625" style="1" customWidth="1"/>
    <col min="7922" max="7922" width="25.7109375" style="1" customWidth="1"/>
    <col min="7923" max="7923" width="10" style="1" customWidth="1"/>
    <col min="7924" max="8173" width="9.140625" style="1"/>
    <col min="8174" max="8174" width="5.5703125" style="1" customWidth="1"/>
    <col min="8175" max="8175" width="13.7109375" style="1" customWidth="1"/>
    <col min="8176" max="8176" width="10" style="1" customWidth="1"/>
    <col min="8177" max="8177" width="8.28515625" style="1" customWidth="1"/>
    <col min="8178" max="8178" width="25.7109375" style="1" customWidth="1"/>
    <col min="8179" max="8179" width="10" style="1" customWidth="1"/>
    <col min="8180" max="8429" width="9.140625" style="1"/>
    <col min="8430" max="8430" width="5.5703125" style="1" customWidth="1"/>
    <col min="8431" max="8431" width="13.7109375" style="1" customWidth="1"/>
    <col min="8432" max="8432" width="10" style="1" customWidth="1"/>
    <col min="8433" max="8433" width="8.28515625" style="1" customWidth="1"/>
    <col min="8434" max="8434" width="25.7109375" style="1" customWidth="1"/>
    <col min="8435" max="8435" width="10" style="1" customWidth="1"/>
    <col min="8436" max="8685" width="9.140625" style="1"/>
    <col min="8686" max="8686" width="5.5703125" style="1" customWidth="1"/>
    <col min="8687" max="8687" width="13.7109375" style="1" customWidth="1"/>
    <col min="8688" max="8688" width="10" style="1" customWidth="1"/>
    <col min="8689" max="8689" width="8.28515625" style="1" customWidth="1"/>
    <col min="8690" max="8690" width="25.7109375" style="1" customWidth="1"/>
    <col min="8691" max="8691" width="10" style="1" customWidth="1"/>
    <col min="8692" max="8941" width="9.140625" style="1"/>
    <col min="8942" max="8942" width="5.5703125" style="1" customWidth="1"/>
    <col min="8943" max="8943" width="13.7109375" style="1" customWidth="1"/>
    <col min="8944" max="8944" width="10" style="1" customWidth="1"/>
    <col min="8945" max="8945" width="8.28515625" style="1" customWidth="1"/>
    <col min="8946" max="8946" width="25.7109375" style="1" customWidth="1"/>
    <col min="8947" max="8947" width="10" style="1" customWidth="1"/>
    <col min="8948" max="9197" width="9.140625" style="1"/>
    <col min="9198" max="9198" width="5.5703125" style="1" customWidth="1"/>
    <col min="9199" max="9199" width="13.7109375" style="1" customWidth="1"/>
    <col min="9200" max="9200" width="10" style="1" customWidth="1"/>
    <col min="9201" max="9201" width="8.28515625" style="1" customWidth="1"/>
    <col min="9202" max="9202" width="25.7109375" style="1" customWidth="1"/>
    <col min="9203" max="9203" width="10" style="1" customWidth="1"/>
    <col min="9204" max="9453" width="9.140625" style="1"/>
    <col min="9454" max="9454" width="5.5703125" style="1" customWidth="1"/>
    <col min="9455" max="9455" width="13.7109375" style="1" customWidth="1"/>
    <col min="9456" max="9456" width="10" style="1" customWidth="1"/>
    <col min="9457" max="9457" width="8.28515625" style="1" customWidth="1"/>
    <col min="9458" max="9458" width="25.7109375" style="1" customWidth="1"/>
    <col min="9459" max="9459" width="10" style="1" customWidth="1"/>
    <col min="9460" max="9709" width="9.140625" style="1"/>
    <col min="9710" max="9710" width="5.5703125" style="1" customWidth="1"/>
    <col min="9711" max="9711" width="13.7109375" style="1" customWidth="1"/>
    <col min="9712" max="9712" width="10" style="1" customWidth="1"/>
    <col min="9713" max="9713" width="8.28515625" style="1" customWidth="1"/>
    <col min="9714" max="9714" width="25.7109375" style="1" customWidth="1"/>
    <col min="9715" max="9715" width="10" style="1" customWidth="1"/>
    <col min="9716" max="9965" width="9.140625" style="1"/>
    <col min="9966" max="9966" width="5.5703125" style="1" customWidth="1"/>
    <col min="9967" max="9967" width="13.7109375" style="1" customWidth="1"/>
    <col min="9968" max="9968" width="10" style="1" customWidth="1"/>
    <col min="9969" max="9969" width="8.28515625" style="1" customWidth="1"/>
    <col min="9970" max="9970" width="25.7109375" style="1" customWidth="1"/>
    <col min="9971" max="9971" width="10" style="1" customWidth="1"/>
    <col min="9972" max="10221" width="9.140625" style="1"/>
    <col min="10222" max="10222" width="5.5703125" style="1" customWidth="1"/>
    <col min="10223" max="10223" width="13.7109375" style="1" customWidth="1"/>
    <col min="10224" max="10224" width="10" style="1" customWidth="1"/>
    <col min="10225" max="10225" width="8.28515625" style="1" customWidth="1"/>
    <col min="10226" max="10226" width="25.7109375" style="1" customWidth="1"/>
    <col min="10227" max="10227" width="10" style="1" customWidth="1"/>
    <col min="10228" max="10477" width="9.140625" style="1"/>
    <col min="10478" max="10478" width="5.5703125" style="1" customWidth="1"/>
    <col min="10479" max="10479" width="13.7109375" style="1" customWidth="1"/>
    <col min="10480" max="10480" width="10" style="1" customWidth="1"/>
    <col min="10481" max="10481" width="8.28515625" style="1" customWidth="1"/>
    <col min="10482" max="10482" width="25.7109375" style="1" customWidth="1"/>
    <col min="10483" max="10483" width="10" style="1" customWidth="1"/>
    <col min="10484" max="10733" width="9.140625" style="1"/>
    <col min="10734" max="10734" width="5.5703125" style="1" customWidth="1"/>
    <col min="10735" max="10735" width="13.7109375" style="1" customWidth="1"/>
    <col min="10736" max="10736" width="10" style="1" customWidth="1"/>
    <col min="10737" max="10737" width="8.28515625" style="1" customWidth="1"/>
    <col min="10738" max="10738" width="25.7109375" style="1" customWidth="1"/>
    <col min="10739" max="10739" width="10" style="1" customWidth="1"/>
    <col min="10740" max="10989" width="9.140625" style="1"/>
    <col min="10990" max="10990" width="5.5703125" style="1" customWidth="1"/>
    <col min="10991" max="10991" width="13.7109375" style="1" customWidth="1"/>
    <col min="10992" max="10992" width="10" style="1" customWidth="1"/>
    <col min="10993" max="10993" width="8.28515625" style="1" customWidth="1"/>
    <col min="10994" max="10994" width="25.7109375" style="1" customWidth="1"/>
    <col min="10995" max="10995" width="10" style="1" customWidth="1"/>
    <col min="10996" max="11245" width="9.140625" style="1"/>
    <col min="11246" max="11246" width="5.5703125" style="1" customWidth="1"/>
    <col min="11247" max="11247" width="13.7109375" style="1" customWidth="1"/>
    <col min="11248" max="11248" width="10" style="1" customWidth="1"/>
    <col min="11249" max="11249" width="8.28515625" style="1" customWidth="1"/>
    <col min="11250" max="11250" width="25.7109375" style="1" customWidth="1"/>
    <col min="11251" max="11251" width="10" style="1" customWidth="1"/>
    <col min="11252" max="11501" width="9.140625" style="1"/>
    <col min="11502" max="11502" width="5.5703125" style="1" customWidth="1"/>
    <col min="11503" max="11503" width="13.7109375" style="1" customWidth="1"/>
    <col min="11504" max="11504" width="10" style="1" customWidth="1"/>
    <col min="11505" max="11505" width="8.28515625" style="1" customWidth="1"/>
    <col min="11506" max="11506" width="25.7109375" style="1" customWidth="1"/>
    <col min="11507" max="11507" width="10" style="1" customWidth="1"/>
    <col min="11508" max="11757" width="9.140625" style="1"/>
    <col min="11758" max="11758" width="5.5703125" style="1" customWidth="1"/>
    <col min="11759" max="11759" width="13.7109375" style="1" customWidth="1"/>
    <col min="11760" max="11760" width="10" style="1" customWidth="1"/>
    <col min="11761" max="11761" width="8.28515625" style="1" customWidth="1"/>
    <col min="11762" max="11762" width="25.7109375" style="1" customWidth="1"/>
    <col min="11763" max="11763" width="10" style="1" customWidth="1"/>
    <col min="11764" max="12013" width="9.140625" style="1"/>
    <col min="12014" max="12014" width="5.5703125" style="1" customWidth="1"/>
    <col min="12015" max="12015" width="13.7109375" style="1" customWidth="1"/>
    <col min="12016" max="12016" width="10" style="1" customWidth="1"/>
    <col min="12017" max="12017" width="8.28515625" style="1" customWidth="1"/>
    <col min="12018" max="12018" width="25.7109375" style="1" customWidth="1"/>
    <col min="12019" max="12019" width="10" style="1" customWidth="1"/>
    <col min="12020" max="12269" width="9.140625" style="1"/>
    <col min="12270" max="12270" width="5.5703125" style="1" customWidth="1"/>
    <col min="12271" max="12271" width="13.7109375" style="1" customWidth="1"/>
    <col min="12272" max="12272" width="10" style="1" customWidth="1"/>
    <col min="12273" max="12273" width="8.28515625" style="1" customWidth="1"/>
    <col min="12274" max="12274" width="25.7109375" style="1" customWidth="1"/>
    <col min="12275" max="12275" width="10" style="1" customWidth="1"/>
    <col min="12276" max="12525" width="9.140625" style="1"/>
    <col min="12526" max="12526" width="5.5703125" style="1" customWidth="1"/>
    <col min="12527" max="12527" width="13.7109375" style="1" customWidth="1"/>
    <col min="12528" max="12528" width="10" style="1" customWidth="1"/>
    <col min="12529" max="12529" width="8.28515625" style="1" customWidth="1"/>
    <col min="12530" max="12530" width="25.7109375" style="1" customWidth="1"/>
    <col min="12531" max="12531" width="10" style="1" customWidth="1"/>
    <col min="12532" max="12781" width="9.140625" style="1"/>
    <col min="12782" max="12782" width="5.5703125" style="1" customWidth="1"/>
    <col min="12783" max="12783" width="13.7109375" style="1" customWidth="1"/>
    <col min="12784" max="12784" width="10" style="1" customWidth="1"/>
    <col min="12785" max="12785" width="8.28515625" style="1" customWidth="1"/>
    <col min="12786" max="12786" width="25.7109375" style="1" customWidth="1"/>
    <col min="12787" max="12787" width="10" style="1" customWidth="1"/>
    <col min="12788" max="13037" width="9.140625" style="1"/>
    <col min="13038" max="13038" width="5.5703125" style="1" customWidth="1"/>
    <col min="13039" max="13039" width="13.7109375" style="1" customWidth="1"/>
    <col min="13040" max="13040" width="10" style="1" customWidth="1"/>
    <col min="13041" max="13041" width="8.28515625" style="1" customWidth="1"/>
    <col min="13042" max="13042" width="25.7109375" style="1" customWidth="1"/>
    <col min="13043" max="13043" width="10" style="1" customWidth="1"/>
    <col min="13044" max="13293" width="9.140625" style="1"/>
    <col min="13294" max="13294" width="5.5703125" style="1" customWidth="1"/>
    <col min="13295" max="13295" width="13.7109375" style="1" customWidth="1"/>
    <col min="13296" max="13296" width="10" style="1" customWidth="1"/>
    <col min="13297" max="13297" width="8.28515625" style="1" customWidth="1"/>
    <col min="13298" max="13298" width="25.7109375" style="1" customWidth="1"/>
    <col min="13299" max="13299" width="10" style="1" customWidth="1"/>
    <col min="13300" max="13549" width="9.140625" style="1"/>
    <col min="13550" max="13550" width="5.5703125" style="1" customWidth="1"/>
    <col min="13551" max="13551" width="13.7109375" style="1" customWidth="1"/>
    <col min="13552" max="13552" width="10" style="1" customWidth="1"/>
    <col min="13553" max="13553" width="8.28515625" style="1" customWidth="1"/>
    <col min="13554" max="13554" width="25.7109375" style="1" customWidth="1"/>
    <col min="13555" max="13555" width="10" style="1" customWidth="1"/>
    <col min="13556" max="13805" width="9.140625" style="1"/>
    <col min="13806" max="13806" width="5.5703125" style="1" customWidth="1"/>
    <col min="13807" max="13807" width="13.7109375" style="1" customWidth="1"/>
    <col min="13808" max="13808" width="10" style="1" customWidth="1"/>
    <col min="13809" max="13809" width="8.28515625" style="1" customWidth="1"/>
    <col min="13810" max="13810" width="25.7109375" style="1" customWidth="1"/>
    <col min="13811" max="13811" width="10" style="1" customWidth="1"/>
    <col min="13812" max="14061" width="9.140625" style="1"/>
    <col min="14062" max="14062" width="5.5703125" style="1" customWidth="1"/>
    <col min="14063" max="14063" width="13.7109375" style="1" customWidth="1"/>
    <col min="14064" max="14064" width="10" style="1" customWidth="1"/>
    <col min="14065" max="14065" width="8.28515625" style="1" customWidth="1"/>
    <col min="14066" max="14066" width="25.7109375" style="1" customWidth="1"/>
    <col min="14067" max="14067" width="10" style="1" customWidth="1"/>
    <col min="14068" max="14317" width="9.140625" style="1"/>
    <col min="14318" max="14318" width="5.5703125" style="1" customWidth="1"/>
    <col min="14319" max="14319" width="13.7109375" style="1" customWidth="1"/>
    <col min="14320" max="14320" width="10" style="1" customWidth="1"/>
    <col min="14321" max="14321" width="8.28515625" style="1" customWidth="1"/>
    <col min="14322" max="14322" width="25.7109375" style="1" customWidth="1"/>
    <col min="14323" max="14323" width="10" style="1" customWidth="1"/>
    <col min="14324" max="14573" width="9.140625" style="1"/>
    <col min="14574" max="14574" width="5.5703125" style="1" customWidth="1"/>
    <col min="14575" max="14575" width="13.7109375" style="1" customWidth="1"/>
    <col min="14576" max="14576" width="10" style="1" customWidth="1"/>
    <col min="14577" max="14577" width="8.28515625" style="1" customWidth="1"/>
    <col min="14578" max="14578" width="25.7109375" style="1" customWidth="1"/>
    <col min="14579" max="14579" width="10" style="1" customWidth="1"/>
    <col min="14580" max="14829" width="9.140625" style="1"/>
    <col min="14830" max="14830" width="5.5703125" style="1" customWidth="1"/>
    <col min="14831" max="14831" width="13.7109375" style="1" customWidth="1"/>
    <col min="14832" max="14832" width="10" style="1" customWidth="1"/>
    <col min="14833" max="14833" width="8.28515625" style="1" customWidth="1"/>
    <col min="14834" max="14834" width="25.7109375" style="1" customWidth="1"/>
    <col min="14835" max="14835" width="10" style="1" customWidth="1"/>
    <col min="14836" max="15085" width="9.140625" style="1"/>
    <col min="15086" max="15086" width="5.5703125" style="1" customWidth="1"/>
    <col min="15087" max="15087" width="13.7109375" style="1" customWidth="1"/>
    <col min="15088" max="15088" width="10" style="1" customWidth="1"/>
    <col min="15089" max="15089" width="8.28515625" style="1" customWidth="1"/>
    <col min="15090" max="15090" width="25.7109375" style="1" customWidth="1"/>
    <col min="15091" max="15091" width="10" style="1" customWidth="1"/>
    <col min="15092" max="15341" width="9.140625" style="1"/>
    <col min="15342" max="15342" width="5.5703125" style="1" customWidth="1"/>
    <col min="15343" max="15343" width="13.7109375" style="1" customWidth="1"/>
    <col min="15344" max="15344" width="10" style="1" customWidth="1"/>
    <col min="15345" max="15345" width="8.28515625" style="1" customWidth="1"/>
    <col min="15346" max="15346" width="25.7109375" style="1" customWidth="1"/>
    <col min="15347" max="15347" width="10" style="1" customWidth="1"/>
    <col min="15348" max="15597" width="9.140625" style="1"/>
    <col min="15598" max="15598" width="5.5703125" style="1" customWidth="1"/>
    <col min="15599" max="15599" width="13.7109375" style="1" customWidth="1"/>
    <col min="15600" max="15600" width="10" style="1" customWidth="1"/>
    <col min="15601" max="15601" width="8.28515625" style="1" customWidth="1"/>
    <col min="15602" max="15602" width="25.7109375" style="1" customWidth="1"/>
    <col min="15603" max="15603" width="10" style="1" customWidth="1"/>
    <col min="15604" max="15853" width="9.140625" style="1"/>
    <col min="15854" max="15854" width="5.5703125" style="1" customWidth="1"/>
    <col min="15855" max="15855" width="13.7109375" style="1" customWidth="1"/>
    <col min="15856" max="15856" width="10" style="1" customWidth="1"/>
    <col min="15857" max="15857" width="8.28515625" style="1" customWidth="1"/>
    <col min="15858" max="15858" width="25.7109375" style="1" customWidth="1"/>
    <col min="15859" max="15859" width="10" style="1" customWidth="1"/>
    <col min="15860" max="16109" width="9.140625" style="1"/>
    <col min="16110" max="16110" width="5.5703125" style="1" customWidth="1"/>
    <col min="16111" max="16111" width="13.7109375" style="1" customWidth="1"/>
    <col min="16112" max="16112" width="10" style="1" customWidth="1"/>
    <col min="16113" max="16113" width="8.28515625" style="1" customWidth="1"/>
    <col min="16114" max="16114" width="25.7109375" style="1" customWidth="1"/>
    <col min="16115" max="16115" width="10" style="1" customWidth="1"/>
    <col min="16116" max="16384" width="9.140625" style="1"/>
  </cols>
  <sheetData>
    <row r="1" spans="1:16">
      <c r="A1" s="140" t="s">
        <v>188</v>
      </c>
      <c r="B1" s="140" t="s">
        <v>189</v>
      </c>
      <c r="C1" s="140" t="s">
        <v>190</v>
      </c>
      <c r="D1" s="140" t="s">
        <v>191</v>
      </c>
      <c r="E1" s="140" t="s">
        <v>192</v>
      </c>
      <c r="F1" s="140" t="s">
        <v>193</v>
      </c>
      <c r="G1" s="140" t="s">
        <v>194</v>
      </c>
      <c r="H1" s="140" t="s">
        <v>195</v>
      </c>
      <c r="I1" s="140" t="s">
        <v>196</v>
      </c>
      <c r="J1" s="140" t="s">
        <v>197</v>
      </c>
      <c r="K1" s="140" t="s">
        <v>198</v>
      </c>
      <c r="L1" s="140" t="s">
        <v>199</v>
      </c>
      <c r="M1" s="140" t="s">
        <v>200</v>
      </c>
      <c r="N1" s="140" t="s">
        <v>201</v>
      </c>
      <c r="O1" s="140" t="s">
        <v>202</v>
      </c>
      <c r="P1" s="33"/>
    </row>
    <row r="2" spans="1:16" ht="18">
      <c r="A2" s="138">
        <f>'Income Statement'!G5</f>
        <v>0</v>
      </c>
      <c r="B2" s="2" t="str">
        <f>"Balance Sheet"</f>
        <v>Balance Sheet</v>
      </c>
      <c r="C2" s="3"/>
      <c r="M2" s="140" t="str">
        <f>'Guidance &amp; Glossary'!B4</f>
        <v xml:space="preserve"> v1.8</v>
      </c>
      <c r="O2" s="138" t="str">
        <f>'Income Statement'!O2</f>
        <v>Thousands</v>
      </c>
      <c r="P2" s="33"/>
    </row>
    <row r="3" spans="1:16">
      <c r="B3" s="16" t="str">
        <f>"Currency: "&amp;IF($G$5="","GBP",$G$5)</f>
        <v>Currency: GBP</v>
      </c>
      <c r="C3" s="3"/>
      <c r="P3" s="33"/>
    </row>
    <row r="4" spans="1:16" ht="12.75" customHeight="1">
      <c r="B4" s="34" t="s">
        <v>203</v>
      </c>
    </row>
    <row r="5" spans="1:16" ht="12.75" customHeight="1">
      <c r="B5" s="34" t="s">
        <v>231</v>
      </c>
      <c r="G5" s="107" t="str">
        <f>IF('Income Statement'!G5="","",'Income Statement'!G5)</f>
        <v/>
      </c>
    </row>
    <row r="6" spans="1:16" ht="12.75" customHeight="1">
      <c r="B6" s="34"/>
    </row>
    <row r="7" spans="1:16" ht="49.5" customHeight="1">
      <c r="G7" s="60" t="s">
        <v>205</v>
      </c>
      <c r="H7" s="60" t="s">
        <v>206</v>
      </c>
      <c r="I7" s="61" t="s">
        <v>207</v>
      </c>
      <c r="J7" s="60" t="s">
        <v>208</v>
      </c>
      <c r="K7" s="60" t="s">
        <v>209</v>
      </c>
      <c r="L7" s="60" t="s">
        <v>210</v>
      </c>
      <c r="N7" s="127" t="s">
        <v>211</v>
      </c>
    </row>
    <row r="8" spans="1:16" ht="51">
      <c r="B8" s="135" t="s">
        <v>232</v>
      </c>
      <c r="D8" s="154" t="str">
        <f>IF(OR(I8="[Please input year end date in Income Statement]",I8=""),"* ERROR: please enter a valid year end date in the Income Statement *","")</f>
        <v>* ERROR: please enter a valid year end date in the Income Statement *</v>
      </c>
      <c r="E8" s="154"/>
      <c r="F8" s="155"/>
      <c r="G8" s="108" t="str">
        <f>'Income Statement'!G8</f>
        <v>Fill in current financial year</v>
      </c>
      <c r="H8" s="108" t="str">
        <f>'Income Statement'!H8</f>
        <v>Fill in current financial year</v>
      </c>
      <c r="I8" s="108" t="str">
        <f>IF(OR('Income Statement'!I8="[Please input year end date here (DD/MM/YYYY)]",'Income Statement'!I8=""),"[Please input year end date in Income Statement]",'Income Statement'!I8)</f>
        <v>[Please input year end date in Income Statement]</v>
      </c>
      <c r="J8" s="108" t="str">
        <f>'Income Statement'!J8</f>
        <v>Fill in current financial year</v>
      </c>
      <c r="K8" s="108" t="str">
        <f>'Income Statement'!K8</f>
        <v>Fill in current financial year</v>
      </c>
      <c r="L8" s="108" t="str">
        <f>'Income Statement'!L8</f>
        <v>Fill in current financial year</v>
      </c>
      <c r="M8" s="79"/>
      <c r="N8" s="131" t="s">
        <v>213</v>
      </c>
    </row>
    <row r="9" spans="1:16" ht="12.6" customHeight="1">
      <c r="B9" s="3"/>
      <c r="G9" s="80"/>
      <c r="H9" s="80"/>
      <c r="I9" s="79"/>
      <c r="J9" s="79"/>
      <c r="K9" s="79"/>
      <c r="L9" s="79"/>
      <c r="M9" s="79"/>
      <c r="N9" s="79"/>
    </row>
    <row r="10" spans="1:16">
      <c r="B10" s="4">
        <v>1</v>
      </c>
      <c r="C10" s="1" t="s">
        <v>101</v>
      </c>
      <c r="G10" s="63"/>
      <c r="H10" s="63"/>
      <c r="I10" s="63"/>
      <c r="J10" s="63"/>
      <c r="K10" s="63"/>
      <c r="L10" s="63"/>
      <c r="M10" s="81"/>
      <c r="N10" s="128"/>
    </row>
    <row r="11" spans="1:16">
      <c r="B11" s="4">
        <v>2</v>
      </c>
      <c r="C11" s="1" t="s">
        <v>103</v>
      </c>
      <c r="G11" s="63"/>
      <c r="H11" s="63"/>
      <c r="I11" s="63"/>
      <c r="J11" s="63"/>
      <c r="K11" s="63"/>
      <c r="L11" s="63"/>
      <c r="M11" s="81"/>
      <c r="N11" s="129"/>
    </row>
    <row r="12" spans="1:16">
      <c r="B12" s="4">
        <v>3</v>
      </c>
      <c r="C12" s="1" t="s">
        <v>105</v>
      </c>
      <c r="G12" s="63"/>
      <c r="H12" s="63"/>
      <c r="I12" s="63"/>
      <c r="J12" s="63"/>
      <c r="K12" s="63"/>
      <c r="L12" s="63"/>
      <c r="M12" s="81"/>
      <c r="N12" s="129"/>
    </row>
    <row r="13" spans="1:16" ht="13.5" thickBot="1">
      <c r="B13" s="4">
        <v>4</v>
      </c>
      <c r="C13" s="3" t="s">
        <v>233</v>
      </c>
      <c r="D13" s="3"/>
      <c r="E13" s="3"/>
      <c r="F13" s="13"/>
      <c r="G13" s="82">
        <f>SUM(G10:G12)</f>
        <v>0</v>
      </c>
      <c r="H13" s="82">
        <f>SUM(H10:H12)</f>
        <v>0</v>
      </c>
      <c r="I13" s="82">
        <f t="shared" ref="I13:K13" si="0">SUM(I10:I12)</f>
        <v>0</v>
      </c>
      <c r="J13" s="82">
        <f t="shared" si="0"/>
        <v>0</v>
      </c>
      <c r="K13" s="82">
        <f t="shared" si="0"/>
        <v>0</v>
      </c>
      <c r="L13" s="82">
        <f>SUM(L10:L12)</f>
        <v>0</v>
      </c>
      <c r="M13" s="83"/>
      <c r="N13" s="130"/>
    </row>
    <row r="14" spans="1:16" ht="12.75" customHeight="1" thickTop="1">
      <c r="B14" s="4"/>
      <c r="G14" s="84"/>
      <c r="H14" s="84"/>
      <c r="I14" s="84"/>
      <c r="J14" s="84"/>
      <c r="K14" s="84"/>
      <c r="L14" s="84"/>
      <c r="M14" s="84"/>
      <c r="N14" s="79"/>
    </row>
    <row r="15" spans="1:16" ht="12.75" customHeight="1">
      <c r="B15" s="135" t="s">
        <v>234</v>
      </c>
      <c r="G15" s="85"/>
      <c r="H15" s="85"/>
      <c r="I15" s="85"/>
      <c r="J15" s="85"/>
      <c r="K15" s="85"/>
      <c r="L15" s="85"/>
      <c r="M15" s="85"/>
      <c r="N15" s="79"/>
    </row>
    <row r="16" spans="1:16" ht="12.75" customHeight="1">
      <c r="B16" s="4"/>
      <c r="G16" s="85"/>
      <c r="H16" s="85"/>
      <c r="I16" s="85"/>
      <c r="J16" s="85"/>
      <c r="K16" s="85"/>
      <c r="L16" s="85"/>
      <c r="M16" s="85"/>
      <c r="N16" s="79"/>
    </row>
    <row r="17" spans="2:14">
      <c r="B17" s="4">
        <v>5</v>
      </c>
      <c r="C17" s="1" t="s">
        <v>107</v>
      </c>
      <c r="G17" s="63"/>
      <c r="H17" s="63"/>
      <c r="I17" s="63"/>
      <c r="J17" s="63"/>
      <c r="K17" s="63"/>
      <c r="L17" s="63"/>
      <c r="M17" s="79"/>
      <c r="N17" s="129"/>
    </row>
    <row r="18" spans="2:14" s="33" customFormat="1">
      <c r="B18" s="25">
        <v>6</v>
      </c>
      <c r="C18" s="33" t="s">
        <v>235</v>
      </c>
      <c r="D18" s="33" t="s">
        <v>236</v>
      </c>
      <c r="G18" s="71"/>
      <c r="H18" s="71"/>
      <c r="I18" s="71"/>
      <c r="J18" s="71"/>
      <c r="K18" s="71"/>
      <c r="L18" s="71"/>
      <c r="M18" s="86"/>
      <c r="N18" s="133"/>
    </row>
    <row r="19" spans="2:14" s="33" customFormat="1">
      <c r="B19" s="25">
        <v>7</v>
      </c>
      <c r="C19" s="139" t="s">
        <v>235</v>
      </c>
      <c r="D19" s="33" t="s">
        <v>237</v>
      </c>
      <c r="G19" s="71"/>
      <c r="H19" s="71"/>
      <c r="I19" s="71"/>
      <c r="J19" s="71"/>
      <c r="K19" s="71"/>
      <c r="L19" s="71"/>
      <c r="M19" s="86"/>
      <c r="N19" s="133"/>
    </row>
    <row r="20" spans="2:14" s="33" customFormat="1">
      <c r="B20" s="25">
        <v>8</v>
      </c>
      <c r="C20" s="33" t="s">
        <v>112</v>
      </c>
      <c r="G20" s="71"/>
      <c r="H20" s="71"/>
      <c r="I20" s="71"/>
      <c r="J20" s="71"/>
      <c r="K20" s="71"/>
      <c r="L20" s="71"/>
      <c r="M20" s="86"/>
      <c r="N20" s="133"/>
    </row>
    <row r="21" spans="2:14" s="33" customFormat="1">
      <c r="B21" s="25">
        <v>9</v>
      </c>
      <c r="C21" s="33" t="s">
        <v>238</v>
      </c>
      <c r="G21" s="71"/>
      <c r="H21" s="71"/>
      <c r="I21" s="71"/>
      <c r="J21" s="71"/>
      <c r="K21" s="71"/>
      <c r="L21" s="71"/>
      <c r="M21" s="87"/>
      <c r="N21" s="133"/>
    </row>
    <row r="22" spans="2:14" s="33" customFormat="1">
      <c r="B22" s="25">
        <v>10</v>
      </c>
      <c r="C22" s="33" t="s">
        <v>116</v>
      </c>
      <c r="G22" s="71"/>
      <c r="H22" s="71"/>
      <c r="I22" s="71"/>
      <c r="J22" s="71"/>
      <c r="K22" s="71"/>
      <c r="L22" s="71"/>
      <c r="M22" s="86"/>
      <c r="N22" s="133"/>
    </row>
    <row r="23" spans="2:14" s="33" customFormat="1">
      <c r="B23" s="25">
        <v>11</v>
      </c>
      <c r="C23" s="33" t="s">
        <v>239</v>
      </c>
      <c r="E23" s="33" t="s">
        <v>240</v>
      </c>
      <c r="G23" s="71"/>
      <c r="H23" s="71"/>
      <c r="I23" s="71"/>
      <c r="J23" s="71"/>
      <c r="K23" s="71"/>
      <c r="L23" s="71"/>
      <c r="M23" s="86"/>
      <c r="N23" s="133"/>
    </row>
    <row r="24" spans="2:14" s="33" customFormat="1">
      <c r="B24" s="25">
        <v>12</v>
      </c>
      <c r="C24" s="139" t="s">
        <v>239</v>
      </c>
      <c r="E24" s="33" t="s">
        <v>241</v>
      </c>
      <c r="F24" s="50"/>
      <c r="G24" s="71"/>
      <c r="H24" s="71"/>
      <c r="I24" s="71"/>
      <c r="J24" s="71"/>
      <c r="K24" s="71"/>
      <c r="L24" s="71"/>
      <c r="M24" s="86"/>
      <c r="N24" s="133"/>
    </row>
    <row r="25" spans="2:14" s="33" customFormat="1" ht="15.75" thickBot="1">
      <c r="B25" s="25">
        <v>13</v>
      </c>
      <c r="C25" s="51" t="s">
        <v>242</v>
      </c>
      <c r="D25" s="51"/>
      <c r="E25" s="51"/>
      <c r="F25" s="51"/>
      <c r="G25" s="88">
        <f t="shared" ref="G25:L25" si="1">SUM(G17:G24)</f>
        <v>0</v>
      </c>
      <c r="H25" s="88">
        <f t="shared" si="1"/>
        <v>0</v>
      </c>
      <c r="I25" s="88">
        <f t="shared" si="1"/>
        <v>0</v>
      </c>
      <c r="J25" s="88">
        <f t="shared" si="1"/>
        <v>0</v>
      </c>
      <c r="K25" s="88">
        <f t="shared" si="1"/>
        <v>0</v>
      </c>
      <c r="L25" s="88">
        <f t="shared" si="1"/>
        <v>0</v>
      </c>
      <c r="M25" s="89"/>
      <c r="N25" s="134"/>
    </row>
    <row r="26" spans="2:14" s="33" customFormat="1" ht="12.75" customHeight="1" thickTop="1">
      <c r="B26" s="25"/>
      <c r="G26" s="89"/>
      <c r="H26" s="89"/>
      <c r="I26" s="89"/>
      <c r="J26" s="89"/>
      <c r="K26" s="89"/>
      <c r="L26" s="89"/>
      <c r="M26" s="89"/>
      <c r="N26" s="87"/>
    </row>
    <row r="27" spans="2:14" ht="12.75" customHeight="1">
      <c r="B27" s="135" t="s">
        <v>243</v>
      </c>
      <c r="G27" s="85"/>
      <c r="H27" s="85"/>
      <c r="I27" s="85"/>
      <c r="J27" s="85"/>
      <c r="K27" s="85"/>
      <c r="L27" s="85"/>
      <c r="M27" s="85"/>
      <c r="N27" s="79"/>
    </row>
    <row r="28" spans="2:14" ht="12.75" customHeight="1">
      <c r="B28" s="3"/>
      <c r="G28" s="85"/>
      <c r="H28" s="85"/>
      <c r="I28" s="85"/>
      <c r="J28" s="85"/>
      <c r="K28" s="85"/>
      <c r="L28" s="85"/>
      <c r="M28" s="85"/>
      <c r="N28" s="79"/>
    </row>
    <row r="29" spans="2:14">
      <c r="B29" s="4">
        <v>14</v>
      </c>
      <c r="C29" s="1" t="s">
        <v>121</v>
      </c>
      <c r="G29" s="63"/>
      <c r="H29" s="63"/>
      <c r="I29" s="63"/>
      <c r="J29" s="63"/>
      <c r="K29" s="63"/>
      <c r="L29" s="63"/>
      <c r="M29" s="79"/>
      <c r="N29" s="129"/>
    </row>
    <row r="30" spans="2:14">
      <c r="B30" s="4">
        <v>15</v>
      </c>
      <c r="C30" s="1" t="s">
        <v>123</v>
      </c>
      <c r="G30" s="63"/>
      <c r="H30" s="63"/>
      <c r="I30" s="63"/>
      <c r="J30" s="63"/>
      <c r="K30" s="63"/>
      <c r="L30" s="63"/>
      <c r="M30" s="79"/>
      <c r="N30" s="129"/>
    </row>
    <row r="31" spans="2:14">
      <c r="B31" s="4">
        <v>16</v>
      </c>
      <c r="C31" s="1" t="s">
        <v>125</v>
      </c>
      <c r="G31" s="63"/>
      <c r="H31" s="63"/>
      <c r="I31" s="63"/>
      <c r="J31" s="63"/>
      <c r="K31" s="63"/>
      <c r="L31" s="63"/>
      <c r="M31" s="79"/>
      <c r="N31" s="129"/>
    </row>
    <row r="32" spans="2:14" s="33" customFormat="1">
      <c r="B32" s="25">
        <v>17</v>
      </c>
      <c r="C32" s="33" t="s">
        <v>127</v>
      </c>
      <c r="G32" s="71"/>
      <c r="H32" s="71"/>
      <c r="I32" s="71"/>
      <c r="J32" s="71"/>
      <c r="K32" s="71"/>
      <c r="L32" s="71"/>
      <c r="M32" s="87"/>
      <c r="N32" s="133"/>
    </row>
    <row r="33" spans="2:14" s="33" customFormat="1">
      <c r="B33" s="25">
        <v>18</v>
      </c>
      <c r="C33" s="33" t="s">
        <v>129</v>
      </c>
      <c r="G33" s="71"/>
      <c r="H33" s="71"/>
      <c r="I33" s="71"/>
      <c r="J33" s="71"/>
      <c r="K33" s="71"/>
      <c r="L33" s="71"/>
      <c r="M33" s="87"/>
      <c r="N33" s="133"/>
    </row>
    <row r="34" spans="2:14" s="33" customFormat="1">
      <c r="B34" s="25">
        <v>19</v>
      </c>
      <c r="C34" s="33" t="s">
        <v>131</v>
      </c>
      <c r="G34" s="71"/>
      <c r="H34" s="71"/>
      <c r="I34" s="71"/>
      <c r="J34" s="71"/>
      <c r="K34" s="71"/>
      <c r="L34" s="71"/>
      <c r="M34" s="87"/>
      <c r="N34" s="133"/>
    </row>
    <row r="35" spans="2:14" s="33" customFormat="1">
      <c r="B35" s="25">
        <v>20</v>
      </c>
      <c r="C35" s="33" t="s">
        <v>133</v>
      </c>
      <c r="G35" s="71"/>
      <c r="H35" s="71"/>
      <c r="I35" s="71"/>
      <c r="J35" s="71"/>
      <c r="K35" s="71"/>
      <c r="L35" s="71"/>
      <c r="M35" s="87"/>
      <c r="N35" s="133"/>
    </row>
    <row r="36" spans="2:14" s="33" customFormat="1" ht="13.5" thickBot="1">
      <c r="B36" s="25">
        <v>43</v>
      </c>
      <c r="C36" s="51" t="s">
        <v>244</v>
      </c>
      <c r="G36" s="88">
        <f>SUM(G29:G35)</f>
        <v>0</v>
      </c>
      <c r="H36" s="88">
        <f t="shared" ref="H36:L36" si="2">SUM(H29:H35)</f>
        <v>0</v>
      </c>
      <c r="I36" s="88">
        <f t="shared" si="2"/>
        <v>0</v>
      </c>
      <c r="J36" s="88">
        <f t="shared" si="2"/>
        <v>0</v>
      </c>
      <c r="K36" s="88">
        <f t="shared" si="2"/>
        <v>0</v>
      </c>
      <c r="L36" s="88">
        <f t="shared" si="2"/>
        <v>0</v>
      </c>
      <c r="M36" s="89"/>
      <c r="N36" s="134"/>
    </row>
    <row r="37" spans="2:14" ht="12.75" customHeight="1" thickTop="1">
      <c r="B37" s="4"/>
      <c r="G37" s="79"/>
      <c r="H37" s="79"/>
      <c r="I37" s="79"/>
      <c r="J37" s="79"/>
      <c r="K37" s="79"/>
      <c r="L37" s="79"/>
      <c r="M37" s="79"/>
      <c r="N37" s="79"/>
    </row>
    <row r="38" spans="2:14">
      <c r="B38" s="25">
        <v>21</v>
      </c>
      <c r="C38" s="3" t="s">
        <v>245</v>
      </c>
      <c r="G38" s="64">
        <f>G25-G36</f>
        <v>0</v>
      </c>
      <c r="H38" s="64">
        <f t="shared" ref="H38:L38" si="3">H25-H36</f>
        <v>0</v>
      </c>
      <c r="I38" s="64">
        <f t="shared" si="3"/>
        <v>0</v>
      </c>
      <c r="J38" s="64">
        <f t="shared" si="3"/>
        <v>0</v>
      </c>
      <c r="K38" s="64">
        <f t="shared" si="3"/>
        <v>0</v>
      </c>
      <c r="L38" s="64">
        <f t="shared" si="3"/>
        <v>0</v>
      </c>
      <c r="M38" s="79"/>
      <c r="N38" s="129"/>
    </row>
    <row r="39" spans="2:14" ht="12.75" customHeight="1">
      <c r="B39" s="4"/>
      <c r="G39" s="84"/>
      <c r="H39" s="84"/>
      <c r="I39" s="84"/>
      <c r="J39" s="84"/>
      <c r="K39" s="84"/>
      <c r="L39" s="84"/>
      <c r="M39" s="84"/>
      <c r="N39" s="79"/>
    </row>
    <row r="40" spans="2:14" ht="12.75" customHeight="1">
      <c r="B40" s="135" t="s">
        <v>246</v>
      </c>
      <c r="G40" s="85"/>
      <c r="H40" s="85"/>
      <c r="I40" s="85"/>
      <c r="J40" s="85"/>
      <c r="K40" s="85"/>
      <c r="L40" s="85"/>
      <c r="M40" s="85"/>
      <c r="N40" s="79"/>
    </row>
    <row r="41" spans="2:14" ht="12.75" customHeight="1">
      <c r="B41" s="3"/>
      <c r="G41" s="85"/>
      <c r="H41" s="85"/>
      <c r="I41" s="85"/>
      <c r="J41" s="85"/>
      <c r="K41" s="85"/>
      <c r="L41" s="85"/>
      <c r="M41" s="85"/>
      <c r="N41" s="79"/>
    </row>
    <row r="42" spans="2:14">
      <c r="B42" s="4">
        <v>22</v>
      </c>
      <c r="C42" s="1" t="s">
        <v>121</v>
      </c>
      <c r="G42" s="63"/>
      <c r="H42" s="63"/>
      <c r="I42" s="63"/>
      <c r="J42" s="63"/>
      <c r="K42" s="63"/>
      <c r="L42" s="63"/>
      <c r="M42" s="79"/>
      <c r="N42" s="129"/>
    </row>
    <row r="43" spans="2:14" s="33" customFormat="1">
      <c r="B43" s="25">
        <v>23</v>
      </c>
      <c r="C43" s="33" t="s">
        <v>136</v>
      </c>
      <c r="G43" s="71"/>
      <c r="H43" s="71"/>
      <c r="I43" s="71"/>
      <c r="J43" s="71"/>
      <c r="K43" s="71"/>
      <c r="L43" s="71"/>
      <c r="M43" s="87"/>
      <c r="N43" s="133"/>
    </row>
    <row r="44" spans="2:14" s="33" customFormat="1">
      <c r="B44" s="25">
        <v>24</v>
      </c>
      <c r="C44" s="33" t="s">
        <v>138</v>
      </c>
      <c r="G44" s="71"/>
      <c r="H44" s="71"/>
      <c r="I44" s="71"/>
      <c r="J44" s="71"/>
      <c r="K44" s="71"/>
      <c r="L44" s="71"/>
      <c r="M44" s="87"/>
      <c r="N44" s="133"/>
    </row>
    <row r="45" spans="2:14" s="33" customFormat="1">
      <c r="B45" s="25">
        <v>25</v>
      </c>
      <c r="C45" s="33" t="s">
        <v>140</v>
      </c>
      <c r="G45" s="71"/>
      <c r="H45" s="71"/>
      <c r="I45" s="71"/>
      <c r="J45" s="71"/>
      <c r="K45" s="71"/>
      <c r="L45" s="71"/>
      <c r="M45" s="87"/>
      <c r="N45" s="133"/>
    </row>
    <row r="46" spans="2:14" s="33" customFormat="1">
      <c r="B46" s="25">
        <v>26</v>
      </c>
      <c r="C46" s="33" t="s">
        <v>142</v>
      </c>
      <c r="G46" s="71"/>
      <c r="H46" s="71"/>
      <c r="I46" s="71"/>
      <c r="J46" s="71"/>
      <c r="K46" s="71"/>
      <c r="L46" s="71"/>
      <c r="M46" s="87"/>
      <c r="N46" s="133"/>
    </row>
    <row r="47" spans="2:14" s="33" customFormat="1" ht="13.5" thickBot="1">
      <c r="B47" s="25">
        <v>27</v>
      </c>
      <c r="C47" s="51" t="s">
        <v>247</v>
      </c>
      <c r="G47" s="88">
        <f t="shared" ref="G47:L47" si="4">SUM(G42:G46)</f>
        <v>0</v>
      </c>
      <c r="H47" s="88">
        <f t="shared" si="4"/>
        <v>0</v>
      </c>
      <c r="I47" s="88">
        <f t="shared" si="4"/>
        <v>0</v>
      </c>
      <c r="J47" s="88">
        <f t="shared" si="4"/>
        <v>0</v>
      </c>
      <c r="K47" s="88">
        <f t="shared" si="4"/>
        <v>0</v>
      </c>
      <c r="L47" s="88">
        <f t="shared" si="4"/>
        <v>0</v>
      </c>
      <c r="M47" s="89"/>
      <c r="N47" s="134"/>
    </row>
    <row r="48" spans="2:14" ht="12.75" customHeight="1" thickTop="1">
      <c r="B48" s="4"/>
      <c r="G48" s="79"/>
      <c r="H48" s="79"/>
      <c r="I48" s="79"/>
      <c r="J48" s="79"/>
      <c r="K48" s="79"/>
      <c r="L48" s="79"/>
      <c r="M48" s="79"/>
      <c r="N48" s="79"/>
    </row>
    <row r="49" spans="2:14">
      <c r="B49" s="25">
        <v>28</v>
      </c>
      <c r="C49" s="3" t="s">
        <v>248</v>
      </c>
      <c r="G49" s="64">
        <f>G13+G25-G36-G47</f>
        <v>0</v>
      </c>
      <c r="H49" s="64">
        <f t="shared" ref="H49:L49" si="5">H13+H25-H36-H47</f>
        <v>0</v>
      </c>
      <c r="I49" s="64">
        <f>I13+I25-I36-I47</f>
        <v>0</v>
      </c>
      <c r="J49" s="64">
        <f t="shared" si="5"/>
        <v>0</v>
      </c>
      <c r="K49" s="64">
        <f t="shared" si="5"/>
        <v>0</v>
      </c>
      <c r="L49" s="64">
        <f t="shared" si="5"/>
        <v>0</v>
      </c>
      <c r="M49" s="79"/>
      <c r="N49" s="129"/>
    </row>
    <row r="50" spans="2:14" ht="12.75" customHeight="1">
      <c r="B50" s="4"/>
      <c r="C50" s="5"/>
      <c r="G50" s="84"/>
      <c r="H50" s="84"/>
      <c r="I50" s="84"/>
      <c r="J50" s="84"/>
      <c r="K50" s="84"/>
      <c r="L50" s="84"/>
      <c r="M50" s="84"/>
      <c r="N50" s="79"/>
    </row>
    <row r="51" spans="2:14" ht="12.75" customHeight="1">
      <c r="B51" s="7" t="s">
        <v>249</v>
      </c>
      <c r="C51" s="8"/>
      <c r="D51" s="8"/>
      <c r="E51" s="8"/>
      <c r="F51" s="8"/>
      <c r="G51" s="73"/>
      <c r="H51" s="73"/>
      <c r="I51" s="73"/>
      <c r="J51" s="73"/>
      <c r="K51" s="73"/>
      <c r="L51" s="73"/>
      <c r="M51" s="73"/>
      <c r="N51" s="74"/>
    </row>
    <row r="52" spans="2:14" ht="12.75" customHeight="1">
      <c r="B52" s="9"/>
      <c r="C52" s="10" t="s">
        <v>250</v>
      </c>
      <c r="D52" s="11"/>
      <c r="E52" s="10"/>
      <c r="F52" s="10"/>
      <c r="G52" s="90"/>
      <c r="H52" s="90"/>
      <c r="I52" s="90"/>
      <c r="J52" s="90"/>
      <c r="K52" s="90"/>
      <c r="L52" s="90"/>
      <c r="M52" s="90"/>
      <c r="N52" s="74"/>
    </row>
    <row r="53" spans="2:14" ht="12.75" customHeight="1">
      <c r="B53" s="4"/>
      <c r="C53" s="5"/>
      <c r="G53" s="84"/>
      <c r="H53" s="84"/>
      <c r="I53" s="84"/>
      <c r="J53" s="84"/>
      <c r="K53" s="84"/>
      <c r="L53" s="84"/>
      <c r="M53" s="84"/>
      <c r="N53" s="79"/>
    </row>
    <row r="54" spans="2:14">
      <c r="B54" s="4">
        <v>29</v>
      </c>
      <c r="C54" s="1" t="s">
        <v>144</v>
      </c>
      <c r="G54" s="63"/>
      <c r="H54" s="63"/>
      <c r="I54" s="63"/>
      <c r="J54" s="63"/>
      <c r="K54" s="63"/>
      <c r="L54" s="63"/>
      <c r="M54" s="79"/>
      <c r="N54" s="129"/>
    </row>
    <row r="55" spans="2:14">
      <c r="B55" s="4">
        <v>30</v>
      </c>
      <c r="C55" s="1" t="s">
        <v>251</v>
      </c>
      <c r="F55" s="1" t="s">
        <v>252</v>
      </c>
      <c r="G55" s="63"/>
      <c r="H55" s="63"/>
      <c r="I55" s="63"/>
      <c r="J55" s="63"/>
      <c r="K55" s="63"/>
      <c r="L55" s="63"/>
      <c r="M55" s="79"/>
      <c r="N55" s="129"/>
    </row>
    <row r="56" spans="2:14">
      <c r="B56" s="4">
        <v>31</v>
      </c>
      <c r="C56" s="138" t="s">
        <v>251</v>
      </c>
      <c r="F56" s="1" t="s">
        <v>253</v>
      </c>
      <c r="G56" s="63"/>
      <c r="H56" s="63"/>
      <c r="I56" s="63"/>
      <c r="J56" s="63"/>
      <c r="K56" s="63"/>
      <c r="L56" s="63"/>
      <c r="M56" s="79"/>
      <c r="N56" s="129"/>
    </row>
    <row r="57" spans="2:14">
      <c r="B57" s="4">
        <v>32</v>
      </c>
      <c r="C57" s="1" t="s">
        <v>254</v>
      </c>
      <c r="F57" s="1" t="s">
        <v>252</v>
      </c>
      <c r="G57" s="63"/>
      <c r="H57" s="63"/>
      <c r="I57" s="63"/>
      <c r="J57" s="63"/>
      <c r="K57" s="63"/>
      <c r="L57" s="63"/>
      <c r="M57" s="79"/>
      <c r="N57" s="129"/>
    </row>
    <row r="58" spans="2:14">
      <c r="B58" s="4">
        <v>33</v>
      </c>
      <c r="C58" s="138" t="s">
        <v>254</v>
      </c>
      <c r="F58" s="1" t="s">
        <v>253</v>
      </c>
      <c r="G58" s="63"/>
      <c r="H58" s="63"/>
      <c r="I58" s="63"/>
      <c r="J58" s="63"/>
      <c r="K58" s="63"/>
      <c r="L58" s="63"/>
      <c r="M58" s="79"/>
      <c r="N58" s="129"/>
    </row>
    <row r="59" spans="2:14">
      <c r="B59" s="4">
        <v>34</v>
      </c>
      <c r="C59" s="3" t="s">
        <v>255</v>
      </c>
      <c r="G59" s="64">
        <f>IF(G54=0,0,G57+G58)</f>
        <v>0</v>
      </c>
      <c r="H59" s="64">
        <f t="shared" ref="H59:L59" si="6">IF(H54=0,0,H57+H58)</f>
        <v>0</v>
      </c>
      <c r="I59" s="64">
        <f>IF(I54=0,0,I57+I58)</f>
        <v>0</v>
      </c>
      <c r="J59" s="64">
        <f t="shared" si="6"/>
        <v>0</v>
      </c>
      <c r="K59" s="64">
        <f t="shared" si="6"/>
        <v>0</v>
      </c>
      <c r="L59" s="64">
        <f t="shared" si="6"/>
        <v>0</v>
      </c>
      <c r="M59" s="79"/>
      <c r="N59" s="129"/>
    </row>
    <row r="60" spans="2:14">
      <c r="B60" s="4">
        <v>35</v>
      </c>
      <c r="C60" s="1" t="s">
        <v>151</v>
      </c>
      <c r="G60" s="63"/>
      <c r="H60" s="63"/>
      <c r="I60" s="63"/>
      <c r="J60" s="63"/>
      <c r="K60" s="63"/>
      <c r="L60" s="63"/>
      <c r="M60" s="79"/>
      <c r="N60" s="129"/>
    </row>
    <row r="61" spans="2:14">
      <c r="B61" s="4">
        <v>36</v>
      </c>
      <c r="C61" s="1" t="s">
        <v>153</v>
      </c>
      <c r="G61" s="63"/>
      <c r="H61" s="63"/>
      <c r="I61" s="63"/>
      <c r="J61" s="63"/>
      <c r="K61" s="63"/>
      <c r="L61" s="63"/>
      <c r="M61" s="79"/>
      <c r="N61" s="129"/>
    </row>
    <row r="62" spans="2:14">
      <c r="B62" s="4">
        <v>37</v>
      </c>
      <c r="C62" s="1" t="s">
        <v>155</v>
      </c>
      <c r="G62" s="63"/>
      <c r="H62" s="63"/>
      <c r="I62" s="63"/>
      <c r="J62" s="63"/>
      <c r="K62" s="63"/>
      <c r="L62" s="63"/>
      <c r="M62" s="79"/>
      <c r="N62" s="129"/>
    </row>
    <row r="63" spans="2:14">
      <c r="B63" s="4">
        <v>38</v>
      </c>
      <c r="C63" s="1" t="s">
        <v>157</v>
      </c>
      <c r="G63" s="63"/>
      <c r="H63" s="63"/>
      <c r="I63" s="63"/>
      <c r="J63" s="63"/>
      <c r="K63" s="63"/>
      <c r="L63" s="63"/>
      <c r="M63" s="79"/>
      <c r="N63" s="129"/>
    </row>
    <row r="64" spans="2:14">
      <c r="B64" s="4">
        <v>39</v>
      </c>
      <c r="C64" s="1" t="s">
        <v>256</v>
      </c>
      <c r="E64" s="1" t="s">
        <v>257</v>
      </c>
      <c r="G64" s="63"/>
      <c r="H64" s="63"/>
      <c r="I64" s="63"/>
      <c r="J64" s="63"/>
      <c r="K64" s="63"/>
      <c r="L64" s="63"/>
      <c r="M64" s="79"/>
      <c r="N64" s="129"/>
    </row>
    <row r="65" spans="2:14">
      <c r="B65" s="4">
        <v>40</v>
      </c>
      <c r="C65" s="138" t="s">
        <v>256</v>
      </c>
      <c r="E65" s="1" t="s">
        <v>258</v>
      </c>
      <c r="G65" s="63"/>
      <c r="H65" s="63"/>
      <c r="I65" s="63"/>
      <c r="J65" s="63"/>
      <c r="K65" s="63"/>
      <c r="L65" s="63"/>
      <c r="M65" s="79"/>
      <c r="N65" s="129"/>
    </row>
    <row r="66" spans="2:14">
      <c r="B66" s="4">
        <v>41</v>
      </c>
      <c r="C66" s="138" t="s">
        <v>256</v>
      </c>
      <c r="E66" s="1" t="s">
        <v>259</v>
      </c>
      <c r="G66" s="63"/>
      <c r="H66" s="63"/>
      <c r="I66" s="63"/>
      <c r="J66" s="63"/>
      <c r="K66" s="63"/>
      <c r="L66" s="63"/>
      <c r="M66" s="79"/>
      <c r="N66" s="129"/>
    </row>
    <row r="67" spans="2:14" s="33" customFormat="1" ht="13.5" thickBot="1">
      <c r="B67" s="25">
        <v>42</v>
      </c>
      <c r="C67" s="51" t="s">
        <v>260</v>
      </c>
      <c r="G67" s="88">
        <f>IF(G54=0,0,SUM(G54:G56,G59:G66))</f>
        <v>0</v>
      </c>
      <c r="H67" s="88">
        <f t="shared" ref="H67:L67" si="7">IF(H54=0,0,SUM(H54:H56,H59:H66))</f>
        <v>0</v>
      </c>
      <c r="I67" s="88">
        <f t="shared" si="7"/>
        <v>0</v>
      </c>
      <c r="J67" s="88">
        <f t="shared" si="7"/>
        <v>0</v>
      </c>
      <c r="K67" s="88">
        <f t="shared" si="7"/>
        <v>0</v>
      </c>
      <c r="L67" s="88">
        <f t="shared" si="7"/>
        <v>0</v>
      </c>
      <c r="M67" s="89"/>
      <c r="N67" s="134"/>
    </row>
    <row r="68" spans="2:14" ht="12.75" customHeight="1" thickTop="1" thickBot="1">
      <c r="B68" s="4"/>
      <c r="E68" s="6"/>
      <c r="G68" s="81"/>
      <c r="H68" s="81"/>
      <c r="I68" s="81"/>
      <c r="J68" s="81"/>
      <c r="K68" s="81"/>
      <c r="L68" s="81"/>
      <c r="M68" s="81"/>
      <c r="N68" s="79"/>
    </row>
    <row r="69" spans="2:14" ht="12.75" customHeight="1">
      <c r="B69" s="4"/>
      <c r="C69" s="35" t="s">
        <v>261</v>
      </c>
      <c r="D69" s="36"/>
      <c r="E69" s="37"/>
      <c r="F69" s="36"/>
      <c r="G69" s="91"/>
      <c r="H69" s="91"/>
      <c r="I69" s="91"/>
      <c r="J69" s="91"/>
      <c r="K69" s="91"/>
      <c r="L69" s="92"/>
      <c r="M69" s="81"/>
      <c r="N69" s="79"/>
    </row>
    <row r="70" spans="2:14" ht="12.75" customHeight="1" thickBot="1">
      <c r="B70" s="4"/>
      <c r="C70" s="38"/>
      <c r="D70" s="39"/>
      <c r="E70" s="40"/>
      <c r="F70" s="39"/>
      <c r="G70" s="93" t="str">
        <f t="shared" ref="G70:L70" si="8">IF(G49=G67,"Balanced","Not Balanced")</f>
        <v>Balanced</v>
      </c>
      <c r="H70" s="93" t="str">
        <f t="shared" si="8"/>
        <v>Balanced</v>
      </c>
      <c r="I70" s="93" t="str">
        <f t="shared" si="8"/>
        <v>Balanced</v>
      </c>
      <c r="J70" s="93" t="str">
        <f t="shared" si="8"/>
        <v>Balanced</v>
      </c>
      <c r="K70" s="93" t="str">
        <f t="shared" si="8"/>
        <v>Balanced</v>
      </c>
      <c r="L70" s="94" t="str">
        <f t="shared" si="8"/>
        <v>Balanced</v>
      </c>
      <c r="M70" s="81"/>
      <c r="N70" s="79"/>
    </row>
    <row r="71" spans="2:14" ht="12.75" customHeight="1">
      <c r="B71" s="4"/>
      <c r="G71" s="84"/>
      <c r="H71" s="84"/>
      <c r="I71" s="84"/>
      <c r="J71" s="84"/>
      <c r="K71" s="84"/>
      <c r="L71" s="84"/>
      <c r="M71" s="84"/>
      <c r="N71" s="79"/>
    </row>
    <row r="72" spans="2:14" ht="12.75" customHeight="1">
      <c r="B72" s="4"/>
      <c r="G72" s="84"/>
      <c r="H72" s="84"/>
      <c r="I72" s="84"/>
      <c r="J72" s="84"/>
      <c r="K72" s="84"/>
      <c r="L72" s="84"/>
      <c r="M72" s="84"/>
      <c r="N72" s="79"/>
    </row>
    <row r="73" spans="2:14" ht="12.75" customHeight="1">
      <c r="B73" s="7" t="s">
        <v>249</v>
      </c>
      <c r="C73" s="8"/>
      <c r="D73" s="8"/>
      <c r="E73" s="8"/>
      <c r="F73" s="8"/>
      <c r="G73" s="73"/>
      <c r="H73" s="73"/>
      <c r="I73" s="73"/>
      <c r="J73" s="73"/>
      <c r="K73" s="73"/>
      <c r="L73" s="73"/>
      <c r="M73" s="73"/>
      <c r="N73" s="74"/>
    </row>
    <row r="74" spans="2:14" ht="12.75" customHeight="1">
      <c r="B74" s="9"/>
      <c r="C74" s="10" t="s">
        <v>262</v>
      </c>
      <c r="D74" s="11"/>
      <c r="E74" s="10"/>
      <c r="F74" s="10"/>
      <c r="G74" s="90"/>
      <c r="H74" s="90"/>
      <c r="I74" s="90"/>
      <c r="J74" s="90"/>
      <c r="K74" s="90"/>
      <c r="L74" s="90"/>
      <c r="M74" s="90"/>
      <c r="N74" s="74"/>
    </row>
    <row r="75" spans="2:14" ht="12.75" customHeight="1">
      <c r="B75" s="4"/>
      <c r="G75" s="84"/>
      <c r="H75" s="84"/>
      <c r="I75" s="84"/>
      <c r="J75" s="84"/>
      <c r="K75" s="84"/>
      <c r="L75" s="84"/>
      <c r="M75" s="84"/>
      <c r="N75" s="79"/>
    </row>
    <row r="76" spans="2:14">
      <c r="B76" s="4">
        <v>44</v>
      </c>
      <c r="C76" s="1" t="s">
        <v>163</v>
      </c>
      <c r="G76" s="63"/>
      <c r="H76" s="63"/>
      <c r="I76" s="63"/>
      <c r="J76" s="63"/>
      <c r="K76" s="63"/>
      <c r="L76" s="63"/>
      <c r="M76" s="79"/>
      <c r="N76" s="129"/>
    </row>
    <row r="77" spans="2:14">
      <c r="B77" s="4">
        <v>45</v>
      </c>
      <c r="C77" s="1" t="s">
        <v>157</v>
      </c>
      <c r="G77" s="63"/>
      <c r="H77" s="63"/>
      <c r="I77" s="63"/>
      <c r="J77" s="63"/>
      <c r="K77" s="63"/>
      <c r="L77" s="63"/>
      <c r="M77" s="79"/>
      <c r="N77" s="129"/>
    </row>
    <row r="78" spans="2:14">
      <c r="B78" s="4">
        <v>46</v>
      </c>
      <c r="C78" s="1" t="s">
        <v>263</v>
      </c>
      <c r="F78" s="1" t="s">
        <v>257</v>
      </c>
      <c r="G78" s="63"/>
      <c r="H78" s="63"/>
      <c r="I78" s="63"/>
      <c r="J78" s="63"/>
      <c r="K78" s="63"/>
      <c r="L78" s="63"/>
      <c r="M78" s="79"/>
      <c r="N78" s="129"/>
    </row>
    <row r="79" spans="2:14">
      <c r="B79" s="4">
        <v>47</v>
      </c>
      <c r="C79" s="138" t="s">
        <v>263</v>
      </c>
      <c r="F79" s="1" t="s">
        <v>258</v>
      </c>
      <c r="G79" s="63"/>
      <c r="H79" s="63"/>
      <c r="I79" s="63"/>
      <c r="J79" s="63"/>
      <c r="K79" s="63"/>
      <c r="L79" s="63"/>
      <c r="M79" s="79"/>
      <c r="N79" s="129"/>
    </row>
    <row r="80" spans="2:14">
      <c r="B80" s="4">
        <v>48</v>
      </c>
      <c r="C80" s="138" t="s">
        <v>263</v>
      </c>
      <c r="F80" s="1" t="s">
        <v>259</v>
      </c>
      <c r="G80" s="63"/>
      <c r="H80" s="63"/>
      <c r="I80" s="63"/>
      <c r="J80" s="63"/>
      <c r="K80" s="63"/>
      <c r="L80" s="63"/>
      <c r="M80" s="79"/>
      <c r="N80" s="129"/>
    </row>
    <row r="81" spans="2:14" s="33" customFormat="1" ht="13.5" thickBot="1">
      <c r="B81" s="25">
        <v>49</v>
      </c>
      <c r="C81" s="51" t="s">
        <v>260</v>
      </c>
      <c r="G81" s="88">
        <f>SUM(G76:G80)</f>
        <v>0</v>
      </c>
      <c r="H81" s="88">
        <f>SUM(H76:H80)</f>
        <v>0</v>
      </c>
      <c r="I81" s="88">
        <f t="shared" ref="I81:L81" si="9">SUM(I76:I80)</f>
        <v>0</v>
      </c>
      <c r="J81" s="88">
        <f t="shared" si="9"/>
        <v>0</v>
      </c>
      <c r="K81" s="88">
        <f t="shared" si="9"/>
        <v>0</v>
      </c>
      <c r="L81" s="88">
        <f t="shared" si="9"/>
        <v>0</v>
      </c>
      <c r="M81" s="89"/>
      <c r="N81" s="134"/>
    </row>
    <row r="82" spans="2:14" ht="12.75" customHeight="1" thickTop="1" thickBot="1">
      <c r="B82" s="4"/>
      <c r="E82" s="6"/>
      <c r="G82" s="81"/>
      <c r="H82" s="81"/>
      <c r="I82" s="81"/>
      <c r="J82" s="81"/>
      <c r="K82" s="81"/>
      <c r="L82" s="81"/>
      <c r="M82" s="81"/>
      <c r="N82" s="79"/>
    </row>
    <row r="83" spans="2:14" ht="12.75" customHeight="1">
      <c r="B83" s="4"/>
      <c r="C83" s="35" t="s">
        <v>261</v>
      </c>
      <c r="D83" s="36"/>
      <c r="E83" s="37"/>
      <c r="F83" s="36"/>
      <c r="G83" s="91"/>
      <c r="H83" s="91"/>
      <c r="I83" s="91"/>
      <c r="J83" s="91"/>
      <c r="K83" s="91"/>
      <c r="L83" s="92"/>
      <c r="M83" s="81"/>
      <c r="N83" s="79"/>
    </row>
    <row r="84" spans="2:14" ht="12.75" customHeight="1" thickBot="1">
      <c r="B84" s="4"/>
      <c r="C84" s="38"/>
      <c r="D84" s="39"/>
      <c r="E84" s="40"/>
      <c r="F84" s="39"/>
      <c r="G84" s="93" t="str">
        <f t="shared" ref="G84:L84" si="10">IF(G49=G81,"Balanced","Not Balanced")</f>
        <v>Balanced</v>
      </c>
      <c r="H84" s="93" t="str">
        <f t="shared" si="10"/>
        <v>Balanced</v>
      </c>
      <c r="I84" s="93" t="str">
        <f t="shared" si="10"/>
        <v>Balanced</v>
      </c>
      <c r="J84" s="93" t="str">
        <f t="shared" si="10"/>
        <v>Balanced</v>
      </c>
      <c r="K84" s="93" t="str">
        <f t="shared" si="10"/>
        <v>Balanced</v>
      </c>
      <c r="L84" s="94" t="str">
        <f t="shared" si="10"/>
        <v>Balanced</v>
      </c>
      <c r="M84" s="81"/>
      <c r="N84" s="79"/>
    </row>
    <row r="85" spans="2:14" ht="12.75" customHeight="1">
      <c r="B85" s="4"/>
      <c r="E85" s="6"/>
      <c r="G85" s="81"/>
      <c r="H85" s="81"/>
      <c r="I85" s="81"/>
      <c r="J85" s="81"/>
      <c r="K85" s="81"/>
      <c r="L85" s="81"/>
      <c r="M85" s="81"/>
      <c r="N85" s="79"/>
    </row>
    <row r="86" spans="2:14" ht="12.75" customHeight="1">
      <c r="B86" s="7" t="s">
        <v>249</v>
      </c>
      <c r="C86" s="8"/>
      <c r="D86" s="8"/>
      <c r="E86" s="8"/>
      <c r="F86" s="8"/>
      <c r="G86" s="73"/>
      <c r="H86" s="73"/>
      <c r="I86" s="73"/>
      <c r="J86" s="73"/>
      <c r="K86" s="73"/>
      <c r="L86" s="73"/>
      <c r="M86" s="73"/>
      <c r="N86" s="74"/>
    </row>
    <row r="87" spans="2:14" ht="12.75" customHeight="1">
      <c r="B87" s="9"/>
      <c r="C87" s="10" t="s">
        <v>264</v>
      </c>
      <c r="D87" s="11"/>
      <c r="E87" s="10"/>
      <c r="F87" s="10"/>
      <c r="G87" s="90"/>
      <c r="H87" s="90"/>
      <c r="I87" s="90"/>
      <c r="J87" s="90"/>
      <c r="K87" s="90"/>
      <c r="L87" s="90"/>
      <c r="M87" s="90"/>
      <c r="N87" s="74"/>
    </row>
    <row r="88" spans="2:14" ht="12.75" customHeight="1">
      <c r="B88" s="4"/>
      <c r="G88" s="84"/>
      <c r="H88" s="84"/>
      <c r="I88" s="84"/>
      <c r="J88" s="84"/>
      <c r="K88" s="84"/>
      <c r="L88" s="84"/>
      <c r="M88" s="84"/>
      <c r="N88" s="79"/>
    </row>
    <row r="89" spans="2:14">
      <c r="B89" s="4">
        <v>51</v>
      </c>
      <c r="C89" s="1" t="s">
        <v>265</v>
      </c>
      <c r="G89" s="63"/>
      <c r="H89" s="63"/>
      <c r="I89" s="63"/>
      <c r="J89" s="63"/>
      <c r="K89" s="63"/>
      <c r="L89" s="63"/>
      <c r="M89" s="79"/>
      <c r="N89" s="129"/>
    </row>
    <row r="90" spans="2:14">
      <c r="B90" s="4">
        <v>52</v>
      </c>
      <c r="C90" s="1" t="s">
        <v>172</v>
      </c>
      <c r="G90" s="63"/>
      <c r="H90" s="63"/>
      <c r="I90" s="63"/>
      <c r="J90" s="63"/>
      <c r="K90" s="63"/>
      <c r="L90" s="63"/>
      <c r="M90" s="79"/>
      <c r="N90" s="129"/>
    </row>
    <row r="91" spans="2:14" s="33" customFormat="1" ht="13.5" thickBot="1">
      <c r="B91" s="25">
        <v>53</v>
      </c>
      <c r="C91" s="51" t="s">
        <v>266</v>
      </c>
      <c r="G91" s="88">
        <f>SUM(G89:G90)</f>
        <v>0</v>
      </c>
      <c r="H91" s="88">
        <f t="shared" ref="H91:L91" si="11">SUM(H89:H90)</f>
        <v>0</v>
      </c>
      <c r="I91" s="88">
        <f t="shared" si="11"/>
        <v>0</v>
      </c>
      <c r="J91" s="88">
        <f t="shared" si="11"/>
        <v>0</v>
      </c>
      <c r="K91" s="88">
        <f t="shared" si="11"/>
        <v>0</v>
      </c>
      <c r="L91" s="88">
        <f t="shared" si="11"/>
        <v>0</v>
      </c>
      <c r="M91" s="89"/>
      <c r="N91" s="134"/>
    </row>
    <row r="92" spans="2:14" ht="14.25" thickTop="1" thickBot="1">
      <c r="G92" s="84"/>
      <c r="H92" s="84"/>
      <c r="I92" s="84"/>
      <c r="J92" s="84"/>
      <c r="K92" s="84"/>
      <c r="L92" s="84"/>
      <c r="M92" s="84"/>
      <c r="N92" s="79"/>
    </row>
    <row r="93" spans="2:14" ht="12.75" customHeight="1">
      <c r="B93" s="4"/>
      <c r="C93" s="35" t="s">
        <v>261</v>
      </c>
      <c r="D93" s="36"/>
      <c r="E93" s="37"/>
      <c r="F93" s="36"/>
      <c r="G93" s="91"/>
      <c r="H93" s="91"/>
      <c r="I93" s="91"/>
      <c r="J93" s="91"/>
      <c r="K93" s="91"/>
      <c r="L93" s="92"/>
      <c r="M93" s="81"/>
      <c r="N93" s="79"/>
    </row>
    <row r="94" spans="2:14" ht="12.75" customHeight="1" thickBot="1">
      <c r="B94" s="4"/>
      <c r="C94" s="38"/>
      <c r="D94" s="39"/>
      <c r="E94" s="40"/>
      <c r="F94" s="39"/>
      <c r="G94" s="93" t="str">
        <f t="shared" ref="G94:L94" si="12">IF(G49=G91,"Balanced","Not Balanced")</f>
        <v>Balanced</v>
      </c>
      <c r="H94" s="93" t="str">
        <f t="shared" si="12"/>
        <v>Balanced</v>
      </c>
      <c r="I94" s="93" t="str">
        <f t="shared" si="12"/>
        <v>Balanced</v>
      </c>
      <c r="J94" s="93" t="str">
        <f t="shared" si="12"/>
        <v>Balanced</v>
      </c>
      <c r="K94" s="93" t="str">
        <f t="shared" si="12"/>
        <v>Balanced</v>
      </c>
      <c r="L94" s="94" t="str">
        <f t="shared" si="12"/>
        <v>Balanced</v>
      </c>
      <c r="M94" s="81"/>
      <c r="N94" s="79"/>
    </row>
    <row r="95" spans="2:14">
      <c r="G95" s="12"/>
      <c r="H95" s="12"/>
      <c r="I95" s="12"/>
      <c r="J95" s="12"/>
      <c r="K95" s="12"/>
      <c r="L95" s="12"/>
      <c r="M95" s="12"/>
    </row>
    <row r="96" spans="2:14">
      <c r="G96" s="12"/>
      <c r="H96" s="12"/>
      <c r="I96" s="12"/>
      <c r="J96" s="12"/>
      <c r="K96" s="12"/>
      <c r="L96" s="12"/>
      <c r="M96" s="12"/>
    </row>
  </sheetData>
  <sheetProtection algorithmName="SHA-512" hashValue="CPSJTDu8ZBS0aNwI/FPOH1+qlzWszRGpjYzTwBZgOPUsXUKoLxAtkaNFslR4asVNKyaflqjWbnr1fXDSc9jNWA==" saltValue="6/+al5O/59rK0KnRfCX4tQ==" spinCount="100000" sheet="1" objects="1" scenarios="1" formatRows="0"/>
  <mergeCells count="1">
    <mergeCell ref="D8:F8"/>
  </mergeCells>
  <conditionalFormatting sqref="C69:L69">
    <cfRule type="expression" dxfId="35" priority="23">
      <formula>COUNTIFS($G$70:$L$70,"Not Balanced")&gt;0</formula>
    </cfRule>
  </conditionalFormatting>
  <conditionalFormatting sqref="C69:L70">
    <cfRule type="expression" dxfId="34" priority="21">
      <formula>COUNTIFS($G$70:$L$70,"Not Balanced")&gt;0</formula>
    </cfRule>
  </conditionalFormatting>
  <conditionalFormatting sqref="C83:L83">
    <cfRule type="expression" dxfId="33" priority="15">
      <formula>COUNTIFS($G84:$L84,"Not Balanced")&gt;0</formula>
    </cfRule>
    <cfRule type="expression" dxfId="32" priority="17">
      <formula>COUNTIFS($G84:$L84,"Not Balanced")&gt;0</formula>
    </cfRule>
  </conditionalFormatting>
  <conditionalFormatting sqref="C84:L84">
    <cfRule type="expression" dxfId="31" priority="7">
      <formula>COUNTIFS($G84:$L84,"Not Balanced")&gt;0</formula>
    </cfRule>
  </conditionalFormatting>
  <conditionalFormatting sqref="C93:L93">
    <cfRule type="expression" dxfId="30" priority="9">
      <formula>COUNTIFS($G94:$L94,"Not Balanced")&gt;0</formula>
    </cfRule>
    <cfRule type="expression" dxfId="29" priority="11">
      <formula>COUNTIFS($G94:$L94,"Not Balanced")&gt;0</formula>
    </cfRule>
  </conditionalFormatting>
  <conditionalFormatting sqref="C94:L94">
    <cfRule type="expression" dxfId="28" priority="5">
      <formula>COUNTIFS($G94:$L94,"Not Balanced")&gt;0</formula>
    </cfRule>
  </conditionalFormatting>
  <conditionalFormatting sqref="G8:H8 J8:L8">
    <cfRule type="expression" dxfId="27" priority="3">
      <formula>LEN(G8)=30</formula>
    </cfRule>
  </conditionalFormatting>
  <conditionalFormatting sqref="G10:L12 G17:L24 G29:L35 G42:L46 G54:L58 G60:L66 G76:L80 G89:L90">
    <cfRule type="expression" dxfId="26" priority="1">
      <formula>OR(LEN(G$8)=0,LEN(G$8)=30,LEN(G$8)=48)</formula>
    </cfRule>
  </conditionalFormatting>
  <conditionalFormatting sqref="G70:L70">
    <cfRule type="beginsWith" dxfId="25" priority="22" operator="beginsWith" text="Not">
      <formula>LEFT(G70,LEN("Not"))="Not"</formula>
    </cfRule>
  </conditionalFormatting>
  <conditionalFormatting sqref="G84:L84">
    <cfRule type="beginsWith" dxfId="24" priority="8" operator="beginsWith" text="Not">
      <formula>LEFT(G84,LEN("Not"))="Not"</formula>
    </cfRule>
  </conditionalFormatting>
  <conditionalFormatting sqref="G94:L94">
    <cfRule type="beginsWith" dxfId="23" priority="6" operator="beginsWith" text="Not">
      <formula>LEFT(G94,LEN("Not"))="Not"</formula>
    </cfRule>
  </conditionalFormatting>
  <conditionalFormatting sqref="I8">
    <cfRule type="cellIs" dxfId="22" priority="4" operator="equal">
      <formula>"[Please input year end date in Income Statement]"</formula>
    </cfRule>
  </conditionalFormatting>
  <dataValidations count="1">
    <dataValidation type="date" operator="notEqual" allowBlank="1" showInputMessage="1" showErrorMessage="1" sqref="G8:L8" xr:uid="{8DE8559D-32B2-4C30-9FE2-620CB3454582}">
      <formula1>23802</formula1>
    </dataValidation>
  </dataValidations>
  <pageMargins left="0.23622047244094491" right="0.23622047244094491" top="0.74803149606299213" bottom="0.74803149606299213" header="0.31496062992125984" footer="0.31496062992125984"/>
  <pageSetup paperSize="9" scale="54" fitToHeight="0" orientation="landscape" r:id="rId1"/>
  <headerFooter alignWithMargins="0">
    <oddHeader>&amp;L&amp;"Calibri"&amp;10&amp;K000000 FCA Official&amp;1#_x000D_&amp;"Calibri"&amp;11&amp;K000000&amp;"Calibri"&amp;11&amp;K000000&amp;"Calibri"&amp;11&amp;K000000&amp;F&amp;C&amp;A&amp;RPrinted on &amp;D</oddHeader>
    <oddFooter>Page &amp;P of &amp;N</oddFooter>
  </headerFooter>
  <rowBreaks count="1" manualBreakCount="1">
    <brk id="50"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B6090-B4DD-4EE9-844B-3BA96FC33131}">
  <sheetPr codeName="Sheet8">
    <tabColor rgb="FFFF585D"/>
    <pageSetUpPr fitToPage="1"/>
  </sheetPr>
  <dimension ref="A1:K61"/>
  <sheetViews>
    <sheetView showGridLines="0" zoomScaleNormal="100" workbookViewId="0">
      <pane ySplit="7" topLeftCell="A8" activePane="bottomLeft" state="frozen"/>
      <selection pane="bottomLeft" activeCell="E9" sqref="E9"/>
    </sheetView>
  </sheetViews>
  <sheetFormatPr defaultRowHeight="15"/>
  <cols>
    <col min="1" max="1" width="4.5703125" style="141" customWidth="1"/>
    <col min="2" max="2" width="6.7109375" customWidth="1"/>
    <col min="3" max="3" width="116.28515625" customWidth="1"/>
    <col min="4" max="4" width="5" customWidth="1"/>
    <col min="5" max="5" width="21.85546875" customWidth="1"/>
    <col min="6" max="6" width="4.5703125" customWidth="1"/>
  </cols>
  <sheetData>
    <row r="1" spans="1:7">
      <c r="A1" s="140" t="s">
        <v>267</v>
      </c>
      <c r="B1" s="140" t="s">
        <v>189</v>
      </c>
      <c r="C1" s="140" t="s">
        <v>190</v>
      </c>
      <c r="D1" s="140" t="s">
        <v>191</v>
      </c>
      <c r="E1" s="140" t="s">
        <v>268</v>
      </c>
      <c r="F1" s="140"/>
    </row>
    <row r="2" spans="1:7" ht="18">
      <c r="B2" s="111" t="str">
        <f>"Qualitative Questions"</f>
        <v>Qualitative Questions</v>
      </c>
    </row>
    <row r="3" spans="1:7">
      <c r="B3" s="16" t="str">
        <f>"Currency: "&amp;IF($E$5="","GBP",$E$5)</f>
        <v>Currency: GBP</v>
      </c>
      <c r="C3" s="33"/>
      <c r="D3" s="33"/>
      <c r="E3" s="33"/>
      <c r="F3" s="33"/>
    </row>
    <row r="4" spans="1:7">
      <c r="B4" s="112" t="str">
        <f>"Currency Units: "&amp;$E$6</f>
        <v>Currency Units: Thousands</v>
      </c>
      <c r="C4" s="33"/>
      <c r="D4" s="33"/>
      <c r="E4" s="33"/>
      <c r="F4" s="33"/>
    </row>
    <row r="5" spans="1:7">
      <c r="A5" s="141">
        <v>0</v>
      </c>
      <c r="B5" s="112" t="s">
        <v>204</v>
      </c>
      <c r="C5" s="33"/>
      <c r="D5" s="33"/>
      <c r="E5" s="114"/>
    </row>
    <row r="6" spans="1:7" hidden="1">
      <c r="B6" s="117" t="s">
        <v>269</v>
      </c>
      <c r="C6" s="117"/>
      <c r="D6" s="117"/>
      <c r="E6" s="137" t="s">
        <v>270</v>
      </c>
      <c r="G6" s="123" t="str">
        <f>IF(AND(E9="Yes",OR(E6="Please Select",E6="")),"* ERROR: please select the currency unit *","")</f>
        <v/>
      </c>
    </row>
    <row r="8" spans="1:7">
      <c r="C8" s="118"/>
    </row>
    <row r="9" spans="1:7" ht="18" customHeight="1">
      <c r="A9" s="141">
        <v>1</v>
      </c>
      <c r="B9" s="119">
        <v>1</v>
      </c>
      <c r="C9" s="119" t="s">
        <v>271</v>
      </c>
      <c r="D9" s="26"/>
      <c r="E9" s="115" t="s">
        <v>272</v>
      </c>
    </row>
    <row r="10" spans="1:7">
      <c r="B10" s="26"/>
      <c r="C10" s="26"/>
      <c r="D10" s="26"/>
      <c r="E10" s="26"/>
    </row>
    <row r="11" spans="1:7" ht="35.1" customHeight="1">
      <c r="B11" s="118" t="s">
        <v>273</v>
      </c>
      <c r="C11" s="120" t="s">
        <v>274</v>
      </c>
      <c r="D11" s="121"/>
      <c r="E11" s="121"/>
      <c r="F11" s="110"/>
      <c r="G11" s="110"/>
    </row>
    <row r="12" spans="1:7" ht="9.9499999999999993" customHeight="1">
      <c r="B12" s="26"/>
      <c r="C12" s="121"/>
      <c r="D12" s="121"/>
      <c r="E12" s="121"/>
      <c r="F12" s="110"/>
      <c r="G12" s="110"/>
    </row>
    <row r="13" spans="1:7" ht="18" customHeight="1">
      <c r="A13" s="141">
        <v>1.1000000000000001</v>
      </c>
      <c r="B13" s="26"/>
      <c r="C13" s="118" t="s">
        <v>275</v>
      </c>
      <c r="D13" s="121"/>
      <c r="E13" s="115" t="s">
        <v>276</v>
      </c>
      <c r="F13" s="113"/>
    </row>
    <row r="14" spans="1:7" ht="9.9499999999999993" customHeight="1">
      <c r="B14" s="26"/>
      <c r="C14" s="118"/>
      <c r="D14" s="121"/>
      <c r="E14" s="121"/>
      <c r="F14" s="113"/>
    </row>
    <row r="15" spans="1:7" ht="15" customHeight="1">
      <c r="B15" s="26"/>
      <c r="C15" s="118" t="s">
        <v>277</v>
      </c>
      <c r="D15" s="121"/>
      <c r="E15" s="121"/>
      <c r="F15" s="113"/>
    </row>
    <row r="16" spans="1:7" ht="69.95" customHeight="1">
      <c r="A16" s="141">
        <v>1.2</v>
      </c>
      <c r="B16" s="26"/>
      <c r="C16" s="156"/>
      <c r="D16" s="157"/>
      <c r="E16" s="158"/>
      <c r="F16" s="113"/>
    </row>
    <row r="17" spans="1:11" ht="9.9499999999999993" customHeight="1">
      <c r="B17" s="26"/>
      <c r="C17" s="118"/>
      <c r="D17" s="121"/>
      <c r="E17" s="121"/>
      <c r="F17" s="113"/>
    </row>
    <row r="18" spans="1:11" ht="18" customHeight="1">
      <c r="A18" s="141">
        <v>1.3</v>
      </c>
      <c r="B18" s="26"/>
      <c r="C18" s="118" t="str">
        <f>"Capital requirement (provide the figure at the point of authorisation) [in "&amp;IF($E$5="","GBP",$E$5)&amp;" "&amp;IF($E$6="Please Select","",$E$6)&amp;"]:"</f>
        <v>Capital requirement (provide the figure at the point of authorisation) [in GBP Thousands]:</v>
      </c>
      <c r="D18" s="121"/>
      <c r="E18" s="116" t="s">
        <v>278</v>
      </c>
      <c r="F18" s="113"/>
    </row>
    <row r="19" spans="1:11" ht="9.9499999999999993" customHeight="1">
      <c r="B19" s="26"/>
      <c r="C19" s="118"/>
      <c r="D19" s="121"/>
      <c r="E19" s="121"/>
      <c r="F19" s="113"/>
    </row>
    <row r="20" spans="1:11" ht="18" customHeight="1">
      <c r="A20" s="141">
        <v>1.4</v>
      </c>
      <c r="B20" s="26"/>
      <c r="C20" s="118" t="str">
        <f>"Capital resources (provide the figure at the point of authorisation) [in "&amp;IF($E$5="","GBP",$E$5)&amp;" "&amp;IF($E$6="Please Select","",$E$6)&amp;"]:"</f>
        <v>Capital resources (provide the figure at the point of authorisation) [in GBP Thousands]:</v>
      </c>
      <c r="D20" s="121"/>
      <c r="E20" s="116" t="s">
        <v>278</v>
      </c>
      <c r="F20" s="113"/>
    </row>
    <row r="21" spans="1:11" ht="15" customHeight="1">
      <c r="B21" s="26"/>
      <c r="C21" s="121"/>
      <c r="D21" s="121"/>
      <c r="E21" s="121"/>
      <c r="F21" s="110"/>
      <c r="G21" s="110"/>
    </row>
    <row r="22" spans="1:11" ht="67.5" customHeight="1">
      <c r="A22" s="141">
        <v>1.5</v>
      </c>
      <c r="B22" s="118" t="s">
        <v>279</v>
      </c>
      <c r="C22" s="120" t="s">
        <v>280</v>
      </c>
      <c r="D22" s="26"/>
      <c r="E22" s="115" t="s">
        <v>272</v>
      </c>
      <c r="G22" s="159" t="str">
        <f>IF(E22="No","Please note that the FCA cannot authorise your application without confirmation that you are meeting your capital requirements.","")</f>
        <v/>
      </c>
      <c r="H22" s="159"/>
      <c r="I22" s="159"/>
      <c r="J22" s="159"/>
      <c r="K22" s="159"/>
    </row>
    <row r="23" spans="1:11" ht="18" customHeight="1">
      <c r="B23" s="122"/>
      <c r="C23" s="122"/>
      <c r="D23" s="122"/>
      <c r="E23" s="122"/>
    </row>
    <row r="24" spans="1:11" ht="18" customHeight="1">
      <c r="B24" s="26"/>
      <c r="C24" s="26"/>
      <c r="D24" s="26"/>
      <c r="E24" s="26"/>
    </row>
    <row r="25" spans="1:11" ht="18" customHeight="1">
      <c r="A25" s="141">
        <v>2</v>
      </c>
      <c r="B25" s="119">
        <v>2</v>
      </c>
      <c r="C25" s="119" t="s">
        <v>281</v>
      </c>
      <c r="D25" s="26"/>
      <c r="E25" s="115" t="s">
        <v>272</v>
      </c>
    </row>
    <row r="26" spans="1:11">
      <c r="B26" s="26"/>
      <c r="C26" s="26"/>
      <c r="D26" s="26"/>
      <c r="E26" s="26"/>
      <c r="F26" s="113"/>
    </row>
    <row r="27" spans="1:11">
      <c r="B27" s="118" t="s">
        <v>282</v>
      </c>
      <c r="C27" s="120" t="s">
        <v>283</v>
      </c>
      <c r="D27" s="26"/>
      <c r="E27" s="26"/>
    </row>
    <row r="28" spans="1:11" ht="9.9499999999999993" customHeight="1">
      <c r="B28" s="26"/>
      <c r="C28" s="26"/>
      <c r="D28" s="26"/>
      <c r="E28" s="26"/>
    </row>
    <row r="29" spans="1:11" ht="18" customHeight="1">
      <c r="A29" s="141">
        <v>2.1</v>
      </c>
      <c r="B29" s="26"/>
      <c r="C29" s="118" t="str">
        <f>"Liquidity requirement (provide the figure at the point of authorisation) [in "&amp;IF($E$5="","GBP",$E$5)&amp;" "&amp;IF($E$6="Please Select","",$E$6)&amp;"]:"</f>
        <v>Liquidity requirement (provide the figure at the point of authorisation) [in GBP Thousands]:</v>
      </c>
      <c r="D29" s="26"/>
      <c r="E29" s="116" t="s">
        <v>278</v>
      </c>
      <c r="F29" s="113"/>
    </row>
    <row r="30" spans="1:11" ht="9.9499999999999993" customHeight="1">
      <c r="B30" s="26"/>
      <c r="C30" s="118"/>
      <c r="D30" s="26"/>
      <c r="E30" s="26"/>
    </row>
    <row r="31" spans="1:11" ht="18" customHeight="1">
      <c r="A31" s="141">
        <v>2.2000000000000002</v>
      </c>
      <c r="B31" s="26"/>
      <c r="C31" s="118" t="str">
        <f>"Liquidity resources (provide the figure at the point of authorisation) [in "&amp;IF($E$5="","GBP",$E$5)&amp;" "&amp;IF($E$6="Please Select","",$E$6)&amp;"]:"</f>
        <v>Liquidity resources (provide the figure at the point of authorisation) [in GBP Thousands]:</v>
      </c>
      <c r="D31" s="26"/>
      <c r="E31" s="116"/>
      <c r="F31" s="113"/>
    </row>
    <row r="32" spans="1:11">
      <c r="B32" s="26"/>
      <c r="C32" s="26"/>
      <c r="D32" s="26"/>
      <c r="E32" s="26"/>
    </row>
    <row r="33" spans="1:11" ht="58.5" customHeight="1">
      <c r="A33" s="141">
        <v>2.2999999999999998</v>
      </c>
      <c r="B33" s="118" t="s">
        <v>284</v>
      </c>
      <c r="C33" s="120" t="s">
        <v>285</v>
      </c>
      <c r="D33" s="26"/>
      <c r="E33" s="115" t="s">
        <v>272</v>
      </c>
      <c r="G33" s="159" t="str">
        <f>IF(E33="No","Please note that the FCA cannot authorise your application without confirmation that you are meeting your liquidity requirements.","")</f>
        <v/>
      </c>
      <c r="H33" s="159"/>
      <c r="I33" s="159"/>
      <c r="J33" s="159"/>
      <c r="K33" s="159"/>
    </row>
    <row r="34" spans="1:11">
      <c r="B34" s="26"/>
      <c r="C34" s="26"/>
      <c r="D34" s="26"/>
      <c r="E34" s="26"/>
      <c r="F34" s="113"/>
    </row>
    <row r="35" spans="1:11">
      <c r="B35" s="122"/>
      <c r="C35" s="122"/>
      <c r="D35" s="122"/>
      <c r="E35" s="122"/>
      <c r="F35" s="113"/>
    </row>
    <row r="36" spans="1:11">
      <c r="B36" s="26"/>
      <c r="C36" s="26"/>
      <c r="D36" s="26"/>
      <c r="E36" s="26"/>
    </row>
    <row r="37" spans="1:11" ht="18" customHeight="1">
      <c r="A37" s="141">
        <v>3</v>
      </c>
      <c r="B37" s="119">
        <v>3</v>
      </c>
      <c r="C37" s="119" t="s">
        <v>286</v>
      </c>
      <c r="D37" s="26"/>
      <c r="E37" s="115" t="s">
        <v>272</v>
      </c>
      <c r="F37" s="113"/>
    </row>
    <row r="38" spans="1:11">
      <c r="B38" s="26"/>
      <c r="C38" s="26"/>
      <c r="D38" s="26"/>
      <c r="E38" s="26"/>
    </row>
    <row r="39" spans="1:11" ht="18" customHeight="1">
      <c r="B39" s="26" t="s">
        <v>287</v>
      </c>
      <c r="C39" s="26" t="s">
        <v>288</v>
      </c>
      <c r="D39" s="26"/>
      <c r="E39" s="26"/>
    </row>
    <row r="40" spans="1:11" ht="69.95" customHeight="1">
      <c r="A40" s="141">
        <v>3.1</v>
      </c>
      <c r="B40" s="26"/>
      <c r="C40" s="156"/>
      <c r="D40" s="157"/>
      <c r="E40" s="158"/>
    </row>
    <row r="41" spans="1:11">
      <c r="B41" s="26"/>
      <c r="C41" s="26"/>
      <c r="D41" s="26"/>
      <c r="E41" s="26"/>
    </row>
    <row r="42" spans="1:11">
      <c r="B42" s="122"/>
      <c r="C42" s="122"/>
      <c r="D42" s="122"/>
      <c r="E42" s="122"/>
    </row>
    <row r="43" spans="1:11">
      <c r="B43" s="26"/>
      <c r="C43" s="26"/>
      <c r="D43" s="26"/>
      <c r="E43" s="26"/>
    </row>
    <row r="44" spans="1:11" ht="18" customHeight="1">
      <c r="A44" s="141">
        <v>4</v>
      </c>
      <c r="B44" s="119">
        <v>4</v>
      </c>
      <c r="C44" s="119" t="s">
        <v>289</v>
      </c>
      <c r="D44" s="26"/>
      <c r="E44" s="115" t="s">
        <v>272</v>
      </c>
      <c r="F44" s="113"/>
    </row>
    <row r="45" spans="1:11">
      <c r="B45" s="26"/>
      <c r="C45" s="26"/>
      <c r="D45" s="26"/>
      <c r="E45" s="26"/>
    </row>
    <row r="46" spans="1:11" ht="18" customHeight="1">
      <c r="B46" s="26" t="s">
        <v>290</v>
      </c>
      <c r="C46" s="26" t="s">
        <v>291</v>
      </c>
      <c r="D46" s="26"/>
      <c r="E46" s="26"/>
    </row>
    <row r="47" spans="1:11" ht="69.95" customHeight="1">
      <c r="A47" s="141">
        <v>4.0999999999999996</v>
      </c>
      <c r="B47" s="26"/>
      <c r="C47" s="156"/>
      <c r="D47" s="157"/>
      <c r="E47" s="158"/>
      <c r="F47" s="113"/>
    </row>
    <row r="48" spans="1:11">
      <c r="B48" s="26"/>
      <c r="C48" s="26"/>
      <c r="D48" s="26"/>
      <c r="E48" s="26"/>
    </row>
    <row r="49" spans="1:5">
      <c r="B49" s="122"/>
      <c r="C49" s="122"/>
      <c r="D49" s="122"/>
      <c r="E49" s="122"/>
    </row>
    <row r="50" spans="1:5" ht="15" customHeight="1">
      <c r="B50" s="26"/>
      <c r="C50" s="26"/>
      <c r="D50" s="26"/>
      <c r="E50" s="26"/>
    </row>
    <row r="51" spans="1:5" ht="18" customHeight="1">
      <c r="A51" s="141">
        <v>5</v>
      </c>
      <c r="B51" s="119">
        <v>5</v>
      </c>
      <c r="C51" s="119" t="s">
        <v>292</v>
      </c>
      <c r="D51" s="26"/>
      <c r="E51" s="115" t="s">
        <v>272</v>
      </c>
    </row>
    <row r="52" spans="1:5">
      <c r="B52" s="26"/>
      <c r="C52" s="26"/>
      <c r="D52" s="26"/>
      <c r="E52" s="26"/>
    </row>
    <row r="54" spans="1:5" ht="16.899999999999999" customHeight="1"/>
    <row r="55" spans="1:5" ht="15" customHeight="1"/>
    <row r="57" spans="1:5" ht="31.15" customHeight="1"/>
    <row r="58" spans="1:5" ht="15" customHeight="1"/>
    <row r="60" spans="1:5" ht="19.899999999999999" customHeight="1"/>
    <row r="61" spans="1:5" ht="15" customHeight="1"/>
  </sheetData>
  <sheetProtection algorithmName="SHA-512" hashValue="GES97nphX4f98AZKK1ZpYeuNnUCZUNaMVgFEyidF0AR5s42/hNjnaufNvFyJBcC8T53JWQr8OiHWbQG2hibDZg==" saltValue="XAVgkBm+eYRcKj2g818fYA==" spinCount="100000" sheet="1" formatRows="0" selectLockedCells="1"/>
  <mergeCells count="5">
    <mergeCell ref="C16:E16"/>
    <mergeCell ref="C40:E40"/>
    <mergeCell ref="C47:E47"/>
    <mergeCell ref="G22:K22"/>
    <mergeCell ref="G33:K33"/>
  </mergeCells>
  <conditionalFormatting sqref="B11:E22">
    <cfRule type="expression" dxfId="21" priority="27">
      <formula>$E$9="No"</formula>
    </cfRule>
  </conditionalFormatting>
  <conditionalFormatting sqref="B27:E33">
    <cfRule type="expression" dxfId="20" priority="9">
      <formula>$E$25="No"</formula>
    </cfRule>
  </conditionalFormatting>
  <conditionalFormatting sqref="B39:E40">
    <cfRule type="expression" dxfId="19" priority="23">
      <formula>$E$37="No"</formula>
    </cfRule>
  </conditionalFormatting>
  <conditionalFormatting sqref="B46:E47">
    <cfRule type="expression" dxfId="18" priority="21">
      <formula>$E$44="No"</formula>
    </cfRule>
  </conditionalFormatting>
  <conditionalFormatting sqref="C16:E16">
    <cfRule type="expression" dxfId="17" priority="1">
      <formula>AND($E$13&lt;&gt;"Other",$E$13&lt;&gt;"Please Select")</formula>
    </cfRule>
  </conditionalFormatting>
  <conditionalFormatting sqref="C40:E40">
    <cfRule type="expression" dxfId="16" priority="22">
      <formula>$E$37="No"</formula>
    </cfRule>
  </conditionalFormatting>
  <conditionalFormatting sqref="C47:E47">
    <cfRule type="expression" dxfId="15" priority="20">
      <formula>$E$44="No"</formula>
    </cfRule>
  </conditionalFormatting>
  <conditionalFormatting sqref="E6">
    <cfRule type="expression" dxfId="14" priority="5">
      <formula>$G$6="! Please select the currency unit !"</formula>
    </cfRule>
    <cfRule type="cellIs" dxfId="13" priority="18" operator="equal">
      <formula>"Please Select"</formula>
    </cfRule>
    <cfRule type="containsBlanks" dxfId="12" priority="28">
      <formula>LEN(TRIM(E6))=0</formula>
    </cfRule>
  </conditionalFormatting>
  <conditionalFormatting sqref="E9">
    <cfRule type="cellIs" dxfId="11" priority="19" operator="equal">
      <formula>"Yes/No"</formula>
    </cfRule>
  </conditionalFormatting>
  <conditionalFormatting sqref="E13 C16:E16 E18 E20 E22">
    <cfRule type="expression" dxfId="10" priority="26">
      <formula>$E$9="No"</formula>
    </cfRule>
  </conditionalFormatting>
  <conditionalFormatting sqref="E13">
    <cfRule type="cellIs" dxfId="9" priority="13" operator="equal">
      <formula>"Please Select"</formula>
    </cfRule>
  </conditionalFormatting>
  <conditionalFormatting sqref="E22">
    <cfRule type="cellIs" dxfId="8" priority="12" operator="equal">
      <formula>"Yes/No"</formula>
    </cfRule>
  </conditionalFormatting>
  <conditionalFormatting sqref="E25">
    <cfRule type="cellIs" dxfId="7" priority="17" operator="equal">
      <formula>"Yes/No"</formula>
    </cfRule>
  </conditionalFormatting>
  <conditionalFormatting sqref="E29 E31 E33">
    <cfRule type="expression" dxfId="6" priority="8">
      <formula>$E$25="No"</formula>
    </cfRule>
  </conditionalFormatting>
  <conditionalFormatting sqref="E33">
    <cfRule type="cellIs" dxfId="5" priority="11" operator="equal">
      <formula>"Yes/No"</formula>
    </cfRule>
  </conditionalFormatting>
  <conditionalFormatting sqref="E37">
    <cfRule type="cellIs" dxfId="4" priority="16" operator="equal">
      <formula>"Yes/No"</formula>
    </cfRule>
  </conditionalFormatting>
  <conditionalFormatting sqref="E44">
    <cfRule type="cellIs" dxfId="3" priority="15" operator="equal">
      <formula>"Yes/No"</formula>
    </cfRule>
  </conditionalFormatting>
  <conditionalFormatting sqref="E51">
    <cfRule type="cellIs" dxfId="2" priority="14" operator="equal">
      <formula>"Yes/No"</formula>
    </cfRule>
  </conditionalFormatting>
  <dataValidations count="2">
    <dataValidation type="list" showInputMessage="1" showErrorMessage="1" sqref="E9 E22 E25 E33 E37 E44 E51" xr:uid="{F3CCEDAB-602F-4B5A-BB09-F7E1FD4B2038}">
      <formula1>"Yes,No"</formula1>
    </dataValidation>
    <dataValidation type="whole" allowBlank="1" showInputMessage="1" showErrorMessage="1" prompt="Please enter in numbers only" sqref="E31 E18 E20 E29" xr:uid="{2C0D1F99-7BBD-475C-960D-5B032B16CFB7}">
      <formula1>0</formula1>
      <formula2>9.99999999999999E+25</formula2>
    </dataValidation>
  </dataValidations>
  <pageMargins left="0.23622047244094491" right="0.23622047244094491" top="0.74803149606299213" bottom="0.74803149606299213" header="0.31496062992125984" footer="0.31496062992125984"/>
  <pageSetup paperSize="9" scale="66" orientation="portrait" r:id="rId1"/>
  <headerFooter>
    <oddHeader>&amp;L&amp;"Calibri,Regular"&amp;10&amp;K000000 FCA Official#
&amp;11&amp;K000000&amp;F&amp;C&amp;A&amp;RPrinted on &amp;D</oddHeader>
    <oddFooter>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if not reporting in GBP" xr:uid="{D3AED204-0E98-4954-BB5F-581551B4FB69}">
          <x14:formula1>
            <xm:f>Options!$B$25:$B$30</xm:f>
          </x14:formula1>
          <xm:sqref>E5</xm:sqref>
        </x14:dataValidation>
        <x14:dataValidation type="list" allowBlank="1" showInputMessage="1" showErrorMessage="1" prompt="Please select the currency units" xr:uid="{A7D0C2A0-DD76-44A4-9ECE-C16C6560EA3E}">
          <x14:formula1>
            <xm:f>Options!$B$35:$B$37</xm:f>
          </x14:formula1>
          <xm:sqref>E6</xm:sqref>
        </x14:dataValidation>
        <x14:dataValidation type="list" allowBlank="1" showInputMessage="1" showErrorMessage="1" prompt="Please select the overarching prudential regime" xr:uid="{62F5213C-F640-43CE-B7EF-93935F1D5E46}">
          <x14:formula1>
            <xm:f>Options!$B$3:$B$13</xm:f>
          </x14:formula1>
          <xm:sqref>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4"/>
  <sheetViews>
    <sheetView showGridLines="0" workbookViewId="0">
      <pane ySplit="5" topLeftCell="A6" activePane="bottomLeft" state="frozen"/>
      <selection pane="bottomLeft" activeCell="A6" sqref="A6"/>
    </sheetView>
  </sheetViews>
  <sheetFormatPr defaultColWidth="8.7109375" defaultRowHeight="14.25" outlineLevelRow="1"/>
  <cols>
    <col min="1" max="1" width="3.85546875" style="43" customWidth="1"/>
    <col min="2" max="2" width="11.28515625" style="43" customWidth="1"/>
    <col min="3" max="3" width="22" style="43" customWidth="1"/>
    <col min="4" max="4" width="144.5703125" style="43" customWidth="1"/>
    <col min="5" max="16384" width="8.7109375" style="43"/>
  </cols>
  <sheetData>
    <row r="2" spans="2:4" ht="18">
      <c r="B2" s="57" t="s">
        <v>293</v>
      </c>
    </row>
    <row r="5" spans="2:4" ht="38.1" customHeight="1">
      <c r="B5" s="58" t="s">
        <v>294</v>
      </c>
      <c r="C5" s="58" t="s">
        <v>295</v>
      </c>
      <c r="D5" s="59" t="s">
        <v>296</v>
      </c>
    </row>
    <row r="6" spans="2:4" ht="28.5" customHeight="1">
      <c r="B6" s="54">
        <v>1</v>
      </c>
      <c r="C6" s="55">
        <v>45422</v>
      </c>
      <c r="D6" s="44" t="s">
        <v>297</v>
      </c>
    </row>
    <row r="7" spans="2:4" ht="38.1" customHeight="1">
      <c r="B7" s="53">
        <v>1.1000000000000001</v>
      </c>
      <c r="C7" s="55">
        <v>45425</v>
      </c>
      <c r="D7" s="44" t="s">
        <v>298</v>
      </c>
    </row>
    <row r="8" spans="2:4" ht="112.5" customHeight="1">
      <c r="B8" s="53">
        <v>1.2</v>
      </c>
      <c r="C8" s="95">
        <v>45491</v>
      </c>
      <c r="D8" s="44" t="s">
        <v>299</v>
      </c>
    </row>
    <row r="9" spans="2:4" ht="63.6" customHeight="1">
      <c r="B9" s="54">
        <v>1.3</v>
      </c>
      <c r="C9" s="55">
        <v>45497</v>
      </c>
      <c r="D9" s="44" t="s">
        <v>300</v>
      </c>
    </row>
    <row r="10" spans="2:4" ht="60.6" customHeight="1">
      <c r="B10" s="53">
        <v>1.4</v>
      </c>
      <c r="C10" s="55">
        <v>45498</v>
      </c>
      <c r="D10" s="44" t="s">
        <v>301</v>
      </c>
    </row>
    <row r="11" spans="2:4" ht="195.95" customHeight="1">
      <c r="B11" s="53">
        <v>1.5</v>
      </c>
      <c r="C11" s="55" t="s">
        <v>302</v>
      </c>
      <c r="D11" s="106" t="s">
        <v>303</v>
      </c>
    </row>
    <row r="12" spans="2:4" ht="114.95" customHeight="1">
      <c r="B12" s="53">
        <v>1.6</v>
      </c>
      <c r="C12" s="55">
        <v>45884</v>
      </c>
      <c r="D12" s="44" t="s">
        <v>304</v>
      </c>
    </row>
    <row r="13" spans="2:4" ht="25.5" customHeight="1">
      <c r="B13" s="53">
        <v>1.7</v>
      </c>
      <c r="C13" s="55">
        <v>45890</v>
      </c>
      <c r="D13" s="44" t="s">
        <v>305</v>
      </c>
    </row>
    <row r="14" spans="2:4" ht="74.099999999999994" customHeight="1">
      <c r="B14" s="53">
        <v>1.8</v>
      </c>
      <c r="C14" s="55">
        <v>45924</v>
      </c>
      <c r="D14" s="44" t="s">
        <v>306</v>
      </c>
    </row>
    <row r="15" spans="2:4">
      <c r="B15" s="53"/>
      <c r="C15" s="55"/>
      <c r="D15" s="44"/>
    </row>
    <row r="16" spans="2:4">
      <c r="B16" s="53"/>
      <c r="C16" s="55"/>
      <c r="D16" s="44"/>
    </row>
    <row r="17" spans="2:4">
      <c r="B17" s="53"/>
      <c r="C17" s="55"/>
      <c r="D17" s="44"/>
    </row>
    <row r="18" spans="2:4" hidden="1" outlineLevel="1">
      <c r="B18" s="56" t="s">
        <v>307</v>
      </c>
    </row>
    <row r="19" spans="2:4" hidden="1" outlineLevel="1"/>
    <row r="20" spans="2:4" hidden="1" outlineLevel="1">
      <c r="B20" s="53">
        <v>1</v>
      </c>
      <c r="C20" s="43" t="s">
        <v>308</v>
      </c>
    </row>
    <row r="21" spans="2:4" hidden="1" outlineLevel="1">
      <c r="B21" s="53"/>
      <c r="C21" s="43" t="s">
        <v>309</v>
      </c>
    </row>
    <row r="22" spans="2:4" hidden="1" outlineLevel="1">
      <c r="B22" s="53"/>
    </row>
    <row r="23" spans="2:4" hidden="1" outlineLevel="1"/>
    <row r="24" spans="2:4" collapsed="1"/>
  </sheetData>
  <sheetProtection algorithmName="SHA-512" hashValue="kM8DAdNN9+XRHXTaOg4Rhl9711QQmzM3F7lSzeTDbE/X3u0RdL9mPo/asNXNnI4iPrqeq1zlK58dbz6ej1Rf7A==" saltValue="bQhzmovW/+rxbzvidPg6aw==" spinCount="100000" sheet="1" objects="1" scenarios="1"/>
  <pageMargins left="0.7" right="0.7" top="0.75" bottom="0.75" header="0.3" footer="0.3"/>
  <headerFooter>
    <oddHeader>&amp;L&amp;"Calibri"&amp;10&amp;K000000 FCA Official&amp;1#_x000D_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0C4D-8E39-449B-B452-B229BA4AD383}">
  <sheetPr codeName="Sheet4"/>
  <dimension ref="B2:D37"/>
  <sheetViews>
    <sheetView showGridLines="0" workbookViewId="0">
      <selection activeCell="D46" sqref="D46"/>
    </sheetView>
  </sheetViews>
  <sheetFormatPr defaultRowHeight="15" outlineLevelRow="1"/>
  <cols>
    <col min="1" max="1" width="6" customWidth="1"/>
    <col min="2" max="2" width="50.42578125" customWidth="1"/>
    <col min="3" max="3" width="26.5703125" customWidth="1"/>
    <col min="4" max="4" width="68.140625" customWidth="1"/>
  </cols>
  <sheetData>
    <row r="2" spans="2:4">
      <c r="B2" s="27" t="s">
        <v>310</v>
      </c>
      <c r="C2" s="104" t="s">
        <v>311</v>
      </c>
      <c r="D2" s="104" t="s">
        <v>312</v>
      </c>
    </row>
    <row r="3" spans="2:4">
      <c r="B3" s="101" t="s">
        <v>313</v>
      </c>
      <c r="C3" s="105" t="s">
        <v>314</v>
      </c>
      <c r="D3" s="105" t="s">
        <v>315</v>
      </c>
    </row>
    <row r="4" spans="2:4">
      <c r="B4" s="101" t="s">
        <v>316</v>
      </c>
      <c r="C4" s="105" t="s">
        <v>317</v>
      </c>
      <c r="D4" s="105" t="s">
        <v>318</v>
      </c>
    </row>
    <row r="5" spans="2:4">
      <c r="B5" s="101" t="s">
        <v>319</v>
      </c>
      <c r="C5" s="105" t="s">
        <v>314</v>
      </c>
      <c r="D5" s="105" t="s">
        <v>320</v>
      </c>
    </row>
    <row r="6" spans="2:4">
      <c r="B6" s="101" t="s">
        <v>321</v>
      </c>
      <c r="C6" s="105" t="s">
        <v>322</v>
      </c>
      <c r="D6" s="105" t="s">
        <v>323</v>
      </c>
    </row>
    <row r="7" spans="2:4">
      <c r="B7" s="101" t="s">
        <v>324</v>
      </c>
      <c r="C7" s="105" t="s">
        <v>322</v>
      </c>
      <c r="D7" s="105" t="s">
        <v>323</v>
      </c>
    </row>
    <row r="8" spans="2:4">
      <c r="B8" s="101" t="s">
        <v>325</v>
      </c>
      <c r="C8" s="105" t="s">
        <v>322</v>
      </c>
      <c r="D8" s="105" t="s">
        <v>323</v>
      </c>
    </row>
    <row r="9" spans="2:4">
      <c r="B9" s="101" t="s">
        <v>326</v>
      </c>
      <c r="C9" s="105" t="s">
        <v>322</v>
      </c>
      <c r="D9" s="105" t="s">
        <v>323</v>
      </c>
    </row>
    <row r="10" spans="2:4">
      <c r="B10" s="101" t="s">
        <v>327</v>
      </c>
      <c r="C10" s="105" t="s">
        <v>322</v>
      </c>
      <c r="D10" s="105" t="s">
        <v>323</v>
      </c>
    </row>
    <row r="11" spans="2:4">
      <c r="B11" s="101" t="s">
        <v>328</v>
      </c>
      <c r="C11" s="105" t="s">
        <v>322</v>
      </c>
      <c r="D11" s="105" t="s">
        <v>329</v>
      </c>
    </row>
    <row r="12" spans="2:4">
      <c r="B12" s="101" t="s">
        <v>330</v>
      </c>
      <c r="C12" s="105" t="s">
        <v>322</v>
      </c>
      <c r="D12" s="105" t="s">
        <v>331</v>
      </c>
    </row>
    <row r="13" spans="2:4">
      <c r="B13" s="101" t="s">
        <v>332</v>
      </c>
      <c r="C13" s="105" t="s">
        <v>333</v>
      </c>
      <c r="D13" s="105" t="s">
        <v>333</v>
      </c>
    </row>
    <row r="14" spans="2:4">
      <c r="B14" s="26"/>
      <c r="D14" s="26"/>
    </row>
    <row r="15" spans="2:4" hidden="1" outlineLevel="1">
      <c r="B15" s="104" t="s">
        <v>334</v>
      </c>
      <c r="C15" s="105"/>
      <c r="D15" s="104"/>
    </row>
    <row r="16" spans="2:4" hidden="1" outlineLevel="1">
      <c r="B16" s="105" t="s">
        <v>335</v>
      </c>
      <c r="C16" s="105"/>
      <c r="D16" s="105"/>
    </row>
    <row r="17" spans="2:4" hidden="1" outlineLevel="1">
      <c r="B17" s="105" t="s">
        <v>336</v>
      </c>
      <c r="C17" s="105"/>
      <c r="D17" s="105"/>
    </row>
    <row r="18" spans="2:4" hidden="1" outlineLevel="1">
      <c r="B18" s="105" t="s">
        <v>337</v>
      </c>
      <c r="C18" s="105"/>
      <c r="D18" s="105"/>
    </row>
    <row r="19" spans="2:4" hidden="1" outlineLevel="1">
      <c r="B19" s="105" t="s">
        <v>338</v>
      </c>
      <c r="C19" s="105"/>
      <c r="D19" s="105"/>
    </row>
    <row r="20" spans="2:4" hidden="1" outlineLevel="1">
      <c r="B20" s="105" t="s">
        <v>339</v>
      </c>
      <c r="C20" s="105"/>
      <c r="D20" s="105"/>
    </row>
    <row r="21" spans="2:4" collapsed="1"/>
    <row r="23" spans="2:4">
      <c r="B23" s="27" t="s">
        <v>340</v>
      </c>
    </row>
    <row r="24" spans="2:4">
      <c r="B24" s="101" t="s">
        <v>341</v>
      </c>
    </row>
    <row r="25" spans="2:4">
      <c r="B25" s="101" t="s">
        <v>342</v>
      </c>
    </row>
    <row r="26" spans="2:4">
      <c r="B26" s="101" t="s">
        <v>343</v>
      </c>
    </row>
    <row r="27" spans="2:4">
      <c r="B27" s="101" t="s">
        <v>344</v>
      </c>
    </row>
    <row r="28" spans="2:4">
      <c r="B28" s="101" t="s">
        <v>345</v>
      </c>
    </row>
    <row r="29" spans="2:4">
      <c r="B29" s="101" t="s">
        <v>346</v>
      </c>
    </row>
    <row r="30" spans="2:4">
      <c r="B30" s="101" t="s">
        <v>347</v>
      </c>
    </row>
    <row r="34" spans="2:2">
      <c r="B34" s="27" t="s">
        <v>348</v>
      </c>
    </row>
    <row r="35" spans="2:2">
      <c r="B35" s="101" t="s">
        <v>349</v>
      </c>
    </row>
    <row r="36" spans="2:2">
      <c r="B36" s="101" t="s">
        <v>270</v>
      </c>
    </row>
    <row r="37" spans="2:2">
      <c r="B37" s="101" t="s">
        <v>333</v>
      </c>
    </row>
  </sheetData>
  <sheetProtection algorithmName="SHA-512" hashValue="EwMr/qAXATuYh2c6VDuRGzuDGakfxUyGJbh2r6uGeWqRPMCfMOKFhZhceMKIDjvdxF5QzKUmq9aSoW7EGmW3wA==" saltValue="/Yr3zhkkWRlW3ygxib1m/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Non-casework Initiatives Document" ma:contentTypeID="0x0101005A9549D9A06FAF49B2796176C16A6E111809008DDB7729E096BE4F90E3C9D361093956" ma:contentTypeVersion="70" ma:contentTypeDescription="Non-casework Initiatives Document" ma:contentTypeScope="" ma:versionID="a89bb8ca59fba08bcbe7986351ae3290">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e677f5d8e62200cff55f5249110ff058"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fca_project_sponsor"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fca_project_sponsor" ma:index="26" nillable="true" ma:displayName="Project Sponsor" ma:indexed="true" ma:internalName="fca_project_sponsor" ma:readOnly="false" ma:showField="EMa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418fa5-e825-48a6-b89a-687246e3606f}" ma:internalName="TaxCatchAll" ma:showField="CatchAllData"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418fa5-e825-48a6-b89a-687246e3606f}" ma:internalName="TaxCatchAllLabel" ma:readOnly="true" ma:showField="CatchAllDataLabel"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livelink_local_metadata" ma:index="27" nillable="true" ma:displayName="Local Livelink Metadata" ma:internalName="fca_livelink_local_metadata">
      <xsd:simpleType>
        <xsd:restriction base="dms:Note">
          <xsd:maxLength value="255"/>
        </xsd:restriction>
      </xsd:simpleType>
    </xsd:element>
    <xsd:element name="fca_mig_stage" ma:index="29"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TaxCatchAll xmlns="964f0a7c-bcf0-4337-b577-3747e0a5c4bc">
      <Value>22</Value>
      <Value>1</Value>
      <Value>14</Value>
    </TaxCatchAll>
    <_dlc_DocId xmlns="964f0a7c-bcf0-4337-b577-3747e0a5c4bc">W5FQNH5DR3WA-2115315132-480</_dlc_DocId>
    <_dlc_DocIdPersistId xmlns="964f0a7c-bcf0-4337-b577-3747e0a5c4bc">true</_dlc_DocIdPersistId>
    <_dlc_DocIdUrl xmlns="964f0a7c-bcf0-4337-b577-3747e0a5c4bc">
      <Url>https://thefca.sharepoint.com/sites/NonIni/_layouts/15/DocIdRedir.aspx?ID=W5FQNH5DR3WA-2115315132-480</Url>
      <Description>W5FQNH5DR3WA-2115315132-480</Description>
    </_dlc_DocIdUrl>
    <fca_project_sponsor xmlns="http://schemas.microsoft.com/sharepoint/v3">
      <UserInfo>
        <DisplayName/>
        <AccountId xsi:nil="true"/>
        <AccountType/>
      </UserInfo>
    </fca_project_sponsor>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141bad0b-5ec6-4ecd-811e-f9d8ff358b9c" ContentTypeId="0x0101005A9549D9A06FAF49B2796176C16A6E111809"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F4E3C9-DFA5-44DA-8178-77968E363822}"/>
</file>

<file path=customXml/itemProps2.xml><?xml version="1.0" encoding="utf-8"?>
<ds:datastoreItem xmlns:ds="http://schemas.openxmlformats.org/officeDocument/2006/customXml" ds:itemID="{A87B2399-B5B2-4151-9076-C0833A483B7C}"/>
</file>

<file path=customXml/itemProps3.xml><?xml version="1.0" encoding="utf-8"?>
<ds:datastoreItem xmlns:ds="http://schemas.openxmlformats.org/officeDocument/2006/customXml" ds:itemID="{96337D05-175D-4A6C-823F-EE3C0EA7632D}"/>
</file>

<file path=customXml/itemProps4.xml><?xml version="1.0" encoding="utf-8"?>
<ds:datastoreItem xmlns:ds="http://schemas.openxmlformats.org/officeDocument/2006/customXml" ds:itemID="{44BA73F8-2158-423D-BF1D-E217523D5BF8}"/>
</file>

<file path=customXml/itemProps5.xml><?xml version="1.0" encoding="utf-8"?>
<ds:datastoreItem xmlns:ds="http://schemas.openxmlformats.org/officeDocument/2006/customXml" ds:itemID="{8B8FCB26-91E9-455E-826E-FD4366B0A2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
  <cp:revision/>
  <dcterms:created xsi:type="dcterms:W3CDTF">2023-11-22T15:46:18Z</dcterms:created>
  <dcterms:modified xsi:type="dcterms:W3CDTF">2025-09-30T07:49:55Z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0x0101005A9549D9A06FAF49B2796176C16A6E111809008DDB7729E096BE4F90E3C9D361093956</vt:lpwstr>
  </property>
  <property fmtid="{D5CDD505-2E9C-101B-9397-08002B2CF9AE}" pid="3" name="_dlc_DocIdItemGuid">
    <vt:lpwstr>dde66971-5b0d-4830-aec4-b32e88e28605</vt:lpwstr>
  </property>
  <property fmtid="{D5CDD505-2E9C-101B-9397-08002B2CF9AE}" pid="4" name="fca_information_classification">
    <vt:lpwstr>1;#FCA Official|d07129ec-4894-4cda-af0c-a925cb68d6e3</vt:lpwstr>
  </property>
  <property fmtid="{D5CDD505-2E9C-101B-9397-08002B2CF9AE}" pid="5" name="fca_document_purpose">
    <vt:lpwstr>22;#External Engagement|9b00bd8a-6b07-402d-8d49-d99261372b0d;#14;#Case work|281a76e5-7b81-4766-bb79-c812421e7a09</vt:lpwstr>
  </property>
  <property fmtid="{D5CDD505-2E9C-101B-9397-08002B2CF9AE}" pid="6" name="Is_FirstChKInDone">
    <vt:lpwstr>Yes</vt:lpwstr>
  </property>
  <property fmtid="{D5CDD505-2E9C-101B-9397-08002B2CF9AE}" pid="7" name="MSIP_Label_dec5709d-e239-496d-88c9-7dae94c5106e_Enabled">
    <vt:lpwstr>true</vt:lpwstr>
  </property>
  <property fmtid="{D5CDD505-2E9C-101B-9397-08002B2CF9AE}" pid="8" name="MSIP_Label_dec5709d-e239-496d-88c9-7dae94c5106e_SetDate">
    <vt:lpwstr>2024-07-02T15:35:29Z</vt:lpwstr>
  </property>
  <property fmtid="{D5CDD505-2E9C-101B-9397-08002B2CF9AE}" pid="9" name="MSIP_Label_dec5709d-e239-496d-88c9-7dae94c5106e_Method">
    <vt:lpwstr>Privileged</vt:lpwstr>
  </property>
  <property fmtid="{D5CDD505-2E9C-101B-9397-08002B2CF9AE}" pid="10" name="MSIP_Label_dec5709d-e239-496d-88c9-7dae94c5106e_Name">
    <vt:lpwstr>FCA Official</vt:lpwstr>
  </property>
  <property fmtid="{D5CDD505-2E9C-101B-9397-08002B2CF9AE}" pid="11" name="MSIP_Label_dec5709d-e239-496d-88c9-7dae94c5106e_SiteId">
    <vt:lpwstr>551f9db3-821c-4457-8551-b43423dce661</vt:lpwstr>
  </property>
  <property fmtid="{D5CDD505-2E9C-101B-9397-08002B2CF9AE}" pid="12" name="MSIP_Label_dec5709d-e239-496d-88c9-7dae94c5106e_ActionId">
    <vt:lpwstr>9f224b47-4b5f-405d-9530-8821b9403b22</vt:lpwstr>
  </property>
  <property fmtid="{D5CDD505-2E9C-101B-9397-08002B2CF9AE}" pid="13" name="MSIP_Label_dec5709d-e239-496d-88c9-7dae94c5106e_ContentBits">
    <vt:lpwstr>1</vt:lpwstr>
  </property>
</Properties>
</file>