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371" windowWidth="14205" windowHeight="10755" tabRatio="749" activeTab="1"/>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0">'Contents'!Application</definedName>
    <definedName name="Application" localSheetId="7">'Notes 1&amp;2'!Application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0">[0]!Component</definedName>
    <definedName name="rmcName" localSheetId="7">[0]!Component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0">[0]!Period</definedName>
    <definedName name="rmcPeriod" localSheetId="7">[0]!Period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0">[0]!Period</definedName>
    <definedName name="ss" localSheetId="7">[0]!Period</definedName>
    <definedName name="ss">[0]!Period</definedName>
  </definedNames>
  <calcPr fullCalcOnLoad="1"/>
</workbook>
</file>

<file path=xl/sharedStrings.xml><?xml version="1.0" encoding="utf-8"?>
<sst xmlns="http://schemas.openxmlformats.org/spreadsheetml/2006/main" count="368" uniqueCount="187">
  <si>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</si>
  <si>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</si>
  <si>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</si>
  <si>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</si>
  <si>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</si>
  <si>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</si>
  <si>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</si>
  <si>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</si>
  <si>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</si>
  <si>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</si>
  <si>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</si>
  <si>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</si>
  <si>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</si>
  <si>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</si>
  <si>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</si>
  <si>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</si>
  <si>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</si>
  <si>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</si>
  <si>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</si>
  <si>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Professional firms</t>
  </si>
  <si>
    <t>Securities &amp; Futures</t>
  </si>
  <si>
    <t>Mortgage Business</t>
  </si>
  <si>
    <t>Complaints Upheld</t>
  </si>
  <si>
    <t>Annual Report Category</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</si>
  <si>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</si>
  <si>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</si>
  <si>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</si>
  <si>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</si>
  <si>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</si>
  <si>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</si>
  <si>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</si>
  <si>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</si>
  <si>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</si>
  <si>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</si>
  <si>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</si>
  <si>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</si>
  <si>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</si>
  <si>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</si>
  <si>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</si>
  <si>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</si>
  <si>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</si>
  <si>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</si>
  <si>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</si>
  <si>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</si>
  <si>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</si>
  <si>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</si>
  <si>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</si>
  <si>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</si>
  <si>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</si>
  <si>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</si>
  <si>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</si>
  <si>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</si>
  <si>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</si>
  <si>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</si>
  <si>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</si>
  <si>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</si>
  <si>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</si>
  <si>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</si>
  <si>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</si>
  <si>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</si>
  <si>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</si>
  <si>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</si>
  <si>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</si>
  <si>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</si>
  <si>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</si>
  <si>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</si>
  <si>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</si>
  <si>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</si>
  <si>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</si>
  <si>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</si>
  <si>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</si>
  <si>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</si>
  <si>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t>No Primary Category*</t>
  </si>
  <si>
    <t>*The majority of 'No Primary Category ' firms are firms which passported into the UK under the Insurance Mediation Directive. The firm type information we require from these firms is limited.</t>
  </si>
  <si>
    <r>
      <t xml:space="preserve">Number of Complaints by Product Name </t>
    </r>
    <r>
      <rPr>
        <sz val="8"/>
        <rFont val="Tahoma"/>
        <family val="2"/>
      </rPr>
      <t>(Note 1)</t>
    </r>
  </si>
  <si>
    <t>Number of complaints by product group</t>
  </si>
  <si>
    <t>As a percentage of all closed complaints</t>
  </si>
  <si>
    <t>Number and percentage of complaints upheld as a proportion of total closed complaints for each firm type</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</si>
  <si>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</si>
  <si>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</si>
  <si>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</si>
  <si>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</si>
  <si>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</si>
  <si>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</si>
  <si>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</si>
  <si>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</si>
  <si>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</si>
  <si>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</si>
  <si>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</si>
  <si>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</si>
  <si>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</si>
  <si>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</si>
  <si>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</si>
  <si>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</si>
  <si>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</si>
  <si>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</si>
  <si>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</si>
  <si>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</si>
  <si>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</si>
  <si>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</si>
  <si>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</si>
  <si>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</si>
  <si>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</si>
  <si>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</si>
  <si>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</si>
  <si>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</si>
  <si>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</si>
  <si>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</si>
  <si>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</si>
  <si>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</si>
  <si>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</si>
  <si>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</si>
  <si>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</si>
  <si>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</si>
  <si>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</si>
  <si>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</si>
  <si>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</si>
  <si>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</si>
  <si>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</si>
  <si>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</si>
  <si>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</si>
  <si>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</si>
  <si>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</si>
  <si>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</si>
  <si>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</si>
  <si>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</si>
  <si>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</si>
  <si>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</si>
  <si>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</si>
  <si>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</si>
  <si>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</si>
  <si>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</si>
  <si>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</si>
  <si>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</si>
  <si>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</si>
  <si>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</si>
  <si>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</si>
  <si>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</si>
  <si>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</si>
  <si>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</si>
  <si>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</si>
  <si>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</si>
  <si>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</si>
  <si>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</si>
  <si>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</si>
  <si>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</si>
  <si>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</si>
  <si>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</si>
  <si>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</si>
  <si>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</si>
  <si>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</si>
  <si>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</si>
  <si>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</si>
  <si>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</si>
  <si>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</si>
  <si>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</si>
  <si>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Number of Firms as at 31 March 2010</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</si>
  <si>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</si>
  <si>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</si>
  <si>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</si>
  <si>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</si>
  <si>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</si>
  <si>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</si>
  <si>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</si>
  <si>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(a) New product groups and names applicable from 1 August 2009.</t>
  </si>
  <si>
    <t>AGGREGATE COMPLAINTS STATISTICS: 2006 to 2010</t>
  </si>
  <si>
    <t>Complaints by product group and cause of complaint (2010 H2)</t>
  </si>
  <si>
    <t>Complaints (1) - Complaints by product group and cause (2010 H2)</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</si>
  <si>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</si>
  <si>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</si>
  <si>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</si>
  <si>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</si>
  <si>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(b) 2010-H1 data has been updated from the previous publication due to firm resubmissions.</t>
  </si>
  <si>
    <t>(a) 2010-H1 data has been updated from the previous publication due to firm resubmissions.</t>
  </si>
  <si>
    <t>Number of complaints by cause of complaint</t>
  </si>
  <si>
    <t>2010-H2</t>
  </si>
  <si>
    <t>2010 H2 - Complaints by product group and cause of complaint</t>
  </si>
  <si>
    <t>Volumes by product name</t>
  </si>
  <si>
    <t>2a</t>
  </si>
  <si>
    <t>(c)</t>
  </si>
  <si>
    <r>
      <t xml:space="preserve">Other GI/Pure protection </t>
    </r>
    <r>
      <rPr>
        <b/>
        <sz val="8"/>
        <rFont val="Tahoma"/>
        <family val="2"/>
      </rPr>
      <t>(d)</t>
    </r>
  </si>
  <si>
    <r>
      <t xml:space="preserve">Other </t>
    </r>
    <r>
      <rPr>
        <b/>
        <i/>
        <sz val="8"/>
        <rFont val="Tahoma"/>
        <family val="2"/>
      </rPr>
      <t xml:space="preserve">(d) </t>
    </r>
  </si>
  <si>
    <t xml:space="preserve">(b) Any blanks for 2009-H1 are new product categories for 2009-H2 onwards only. </t>
  </si>
  <si>
    <t>(c) 2010-H1 data has been updated from the previous publication due to firm resubmissions.</t>
  </si>
  <si>
    <t>(d) Categories only available for firms to report prior to the reporting requirement changes on 1 August 2009. Therefore, data for this category will only be available up to end of July in 2009 H2.</t>
  </si>
  <si>
    <r>
      <t xml:space="preserve">Complaints (2a) - Volumes by Product Name </t>
    </r>
    <r>
      <rPr>
        <i/>
        <sz val="10"/>
        <color indexed="20"/>
        <rFont val="Tahoma"/>
        <family val="2"/>
      </rPr>
      <t>(a)</t>
    </r>
  </si>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</sst>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55">
    <font>
      <sz val="10"/>
      <name val="Arial"/>
      <family val="0"/>
    </font>
    <font>
      <u val="single"/>
      <sz val="10"/>
      <color indexed="18"/>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i/>
      <sz val="10"/>
      <color indexed="20"/>
      <name val="Tahom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indent="3"/>
    </xf>
    <xf numFmtId="0" fontId="5" fillId="0" borderId="0" xfId="0" applyNumberFormat="1" applyFont="1" applyAlignment="1">
      <alignment/>
    </xf>
    <xf numFmtId="0" fontId="3" fillId="0" borderId="0" xfId="0" applyFont="1" applyAlignment="1">
      <alignment/>
    </xf>
    <xf numFmtId="0" fontId="3" fillId="0" borderId="0" xfId="0" applyFont="1" applyAlignment="1">
      <alignment horizontal="left" indent="3"/>
    </xf>
    <xf numFmtId="0" fontId="3" fillId="0" borderId="0" xfId="57" applyFont="1" applyAlignment="1">
      <alignment horizontal="left" indent="3"/>
      <protection/>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33" borderId="10" xfId="0" applyFont="1" applyFill="1" applyBorder="1" applyAlignment="1">
      <alignment/>
    </xf>
    <xf numFmtId="0" fontId="8" fillId="33" borderId="11" xfId="0" applyFont="1" applyFill="1" applyBorder="1" applyAlignment="1">
      <alignment/>
    </xf>
    <xf numFmtId="0" fontId="8" fillId="0" borderId="0" xfId="0" applyFont="1" applyFill="1" applyBorder="1" applyAlignment="1">
      <alignment/>
    </xf>
    <xf numFmtId="0" fontId="8" fillId="33" borderId="0" xfId="0" applyFont="1" applyFill="1" applyBorder="1" applyAlignment="1">
      <alignment/>
    </xf>
    <xf numFmtId="0" fontId="11" fillId="0" borderId="0" xfId="0" applyFont="1" applyAlignment="1">
      <alignment horizontal="center"/>
    </xf>
    <xf numFmtId="0" fontId="8" fillId="34" borderId="12" xfId="0" applyFont="1" applyFill="1" applyBorder="1" applyAlignment="1">
      <alignment/>
    </xf>
    <xf numFmtId="0" fontId="8" fillId="34" borderId="13" xfId="0" applyFont="1" applyFill="1" applyBorder="1" applyAlignment="1">
      <alignment horizontal="left"/>
    </xf>
    <xf numFmtId="0" fontId="8" fillId="34" borderId="14" xfId="0" applyFont="1" applyFill="1" applyBorder="1" applyAlignment="1">
      <alignment horizontal="left"/>
    </xf>
    <xf numFmtId="3" fontId="8" fillId="0" borderId="15" xfId="0" applyNumberFormat="1" applyFont="1" applyBorder="1" applyAlignment="1">
      <alignment/>
    </xf>
    <xf numFmtId="0" fontId="12" fillId="34" borderId="12" xfId="0" applyFont="1" applyFill="1" applyBorder="1" applyAlignment="1">
      <alignment/>
    </xf>
    <xf numFmtId="0" fontId="0" fillId="0" borderId="0" xfId="0" applyFill="1" applyAlignment="1">
      <alignment/>
    </xf>
    <xf numFmtId="3" fontId="11" fillId="0" borderId="15" xfId="0" applyNumberFormat="1" applyFont="1" applyBorder="1" applyAlignment="1">
      <alignment/>
    </xf>
    <xf numFmtId="0" fontId="4" fillId="0" borderId="0" xfId="0" applyFont="1" applyAlignment="1">
      <alignment horizontal="left"/>
    </xf>
    <xf numFmtId="0" fontId="11" fillId="33" borderId="10" xfId="0" applyFont="1" applyFill="1" applyBorder="1" applyAlignment="1">
      <alignment horizontal="left"/>
    </xf>
    <xf numFmtId="0" fontId="11" fillId="34" borderId="14" xfId="0" applyFont="1" applyFill="1" applyBorder="1" applyAlignment="1">
      <alignment horizontal="left"/>
    </xf>
    <xf numFmtId="0" fontId="14" fillId="33" borderId="10" xfId="0" applyFont="1" applyFill="1" applyBorder="1" applyAlignment="1">
      <alignment/>
    </xf>
    <xf numFmtId="0" fontId="16" fillId="0" borderId="0" xfId="0" applyFont="1" applyAlignment="1">
      <alignment/>
    </xf>
    <xf numFmtId="0" fontId="17" fillId="0" borderId="0" xfId="0" applyFont="1" applyAlignment="1">
      <alignment/>
    </xf>
    <xf numFmtId="9" fontId="8" fillId="0" borderId="0" xfId="60" applyFont="1" applyAlignment="1">
      <alignment/>
    </xf>
    <xf numFmtId="0" fontId="11" fillId="34" borderId="12" xfId="0" applyFont="1" applyFill="1" applyBorder="1" applyAlignment="1">
      <alignment horizontal="left"/>
    </xf>
    <xf numFmtId="9" fontId="11" fillId="0" borderId="15" xfId="60" applyFont="1" applyBorder="1" applyAlignment="1">
      <alignment/>
    </xf>
    <xf numFmtId="0" fontId="18" fillId="0" borderId="0" xfId="0" applyFont="1" applyAlignment="1">
      <alignment/>
    </xf>
    <xf numFmtId="0" fontId="6" fillId="0" borderId="0" xfId="0" applyFont="1" applyAlignment="1">
      <alignment/>
    </xf>
    <xf numFmtId="3" fontId="15" fillId="35" borderId="15" xfId="0" applyNumberFormat="1" applyFont="1" applyFill="1" applyBorder="1" applyAlignment="1">
      <alignment horizontal="right" vertical="top"/>
    </xf>
    <xf numFmtId="3" fontId="10" fillId="35" borderId="15" xfId="0" applyNumberFormat="1" applyFont="1" applyFill="1" applyBorder="1" applyAlignment="1">
      <alignment horizontal="right" vertical="top"/>
    </xf>
    <xf numFmtId="0" fontId="8" fillId="34" borderId="15" xfId="0" applyFont="1" applyFill="1" applyBorder="1" applyAlignment="1">
      <alignment horizontal="left"/>
    </xf>
    <xf numFmtId="0" fontId="11" fillId="34" borderId="15" xfId="0" applyFont="1" applyFill="1" applyBorder="1" applyAlignment="1">
      <alignment horizontal="left"/>
    </xf>
    <xf numFmtId="0" fontId="8" fillId="34" borderId="15" xfId="0" applyFont="1" applyFill="1" applyBorder="1" applyAlignment="1">
      <alignment horizontal="left" indent="2"/>
    </xf>
    <xf numFmtId="0" fontId="11" fillId="33" borderId="15" xfId="0" applyFont="1" applyFill="1" applyBorder="1" applyAlignment="1">
      <alignment/>
    </xf>
    <xf numFmtId="49" fontId="15" fillId="33" borderId="15" xfId="0" applyNumberFormat="1" applyFont="1" applyFill="1" applyBorder="1" applyAlignment="1">
      <alignment vertical="top" wrapText="1"/>
    </xf>
    <xf numFmtId="49" fontId="10" fillId="33" borderId="15" xfId="0" applyNumberFormat="1" applyFont="1" applyFill="1" applyBorder="1" applyAlignment="1">
      <alignment vertical="top" wrapText="1"/>
    </xf>
    <xf numFmtId="0" fontId="8" fillId="0" borderId="16" xfId="0" applyFont="1" applyFill="1" applyBorder="1" applyAlignment="1">
      <alignment/>
    </xf>
    <xf numFmtId="179" fontId="8" fillId="0" borderId="16" xfId="0" applyNumberFormat="1" applyFont="1" applyFill="1" applyBorder="1" applyAlignment="1">
      <alignment horizontal="left"/>
    </xf>
    <xf numFmtId="49" fontId="15" fillId="0" borderId="16" xfId="0" applyNumberFormat="1" applyFont="1" applyFill="1" applyBorder="1" applyAlignment="1">
      <alignment vertical="top" wrapText="1"/>
    </xf>
    <xf numFmtId="49" fontId="10" fillId="35" borderId="16" xfId="0" applyNumberFormat="1" applyFont="1" applyFill="1" applyBorder="1" applyAlignment="1">
      <alignment vertical="top" wrapText="1"/>
    </xf>
    <xf numFmtId="9" fontId="0" fillId="0" borderId="0" xfId="0" applyNumberFormat="1" applyAlignment="1">
      <alignment/>
    </xf>
    <xf numFmtId="9" fontId="9" fillId="0" borderId="0" xfId="0" applyNumberFormat="1" applyFont="1" applyAlignment="1">
      <alignment/>
    </xf>
    <xf numFmtId="10" fontId="5" fillId="0" borderId="0" xfId="0" applyNumberFormat="1" applyFont="1" applyFill="1" applyBorder="1" applyAlignment="1">
      <alignment vertical="center" wrapText="1"/>
    </xf>
    <xf numFmtId="9" fontId="0" fillId="0" borderId="0" xfId="60" applyFont="1" applyAlignment="1">
      <alignment/>
    </xf>
    <xf numFmtId="0" fontId="8" fillId="0" borderId="0" xfId="0" applyFont="1" applyBorder="1" applyAlignment="1">
      <alignment/>
    </xf>
    <xf numFmtId="0" fontId="8" fillId="0" borderId="17" xfId="0" applyFont="1" applyFill="1" applyBorder="1" applyAlignment="1">
      <alignment/>
    </xf>
    <xf numFmtId="0" fontId="8" fillId="34" borderId="18" xfId="0" applyFont="1" applyFill="1" applyBorder="1" applyAlignment="1">
      <alignment/>
    </xf>
    <xf numFmtId="49" fontId="5" fillId="0" borderId="0" xfId="0" applyNumberFormat="1" applyFont="1" applyFill="1" applyBorder="1" applyAlignment="1">
      <alignment vertical="center" wrapText="1"/>
    </xf>
    <xf numFmtId="0" fontId="8" fillId="0" borderId="11" xfId="0" applyFont="1" applyFill="1" applyBorder="1" applyAlignment="1">
      <alignment/>
    </xf>
    <xf numFmtId="186" fontId="14" fillId="0" borderId="18" xfId="0" applyNumberFormat="1" applyFont="1" applyBorder="1" applyAlignment="1">
      <alignment wrapText="1"/>
    </xf>
    <xf numFmtId="0" fontId="8" fillId="0" borderId="14" xfId="0" applyFont="1" applyBorder="1" applyAlignment="1">
      <alignment/>
    </xf>
    <xf numFmtId="186" fontId="11" fillId="0" borderId="14" xfId="0" applyNumberFormat="1" applyFont="1" applyBorder="1" applyAlignment="1">
      <alignment/>
    </xf>
    <xf numFmtId="186" fontId="14" fillId="0" borderId="12" xfId="0" applyNumberFormat="1" applyFont="1" applyBorder="1" applyAlignment="1">
      <alignment/>
    </xf>
    <xf numFmtId="186" fontId="14" fillId="0" borderId="18" xfId="0" applyNumberFormat="1" applyFont="1" applyBorder="1" applyAlignment="1">
      <alignment/>
    </xf>
    <xf numFmtId="0" fontId="12" fillId="0" borderId="18" xfId="0" applyFont="1" applyBorder="1" applyAlignment="1">
      <alignment/>
    </xf>
    <xf numFmtId="0" fontId="8" fillId="34" borderId="14" xfId="0" applyFont="1" applyFill="1" applyBorder="1" applyAlignment="1">
      <alignment/>
    </xf>
    <xf numFmtId="0" fontId="12" fillId="34" borderId="18" xfId="0" applyFont="1" applyFill="1" applyBorder="1" applyAlignment="1">
      <alignment/>
    </xf>
    <xf numFmtId="3" fontId="14" fillId="34" borderId="18" xfId="0" applyNumberFormat="1" applyFont="1" applyFill="1" applyBorder="1" applyAlignment="1">
      <alignment/>
    </xf>
    <xf numFmtId="9" fontId="8" fillId="0" borderId="17" xfId="60" applyFont="1" applyFill="1" applyBorder="1" applyAlignment="1">
      <alignment/>
    </xf>
    <xf numFmtId="9" fontId="8" fillId="0" borderId="0" xfId="60" applyFont="1" applyBorder="1" applyAlignment="1">
      <alignment/>
    </xf>
    <xf numFmtId="214" fontId="10" fillId="0" borderId="0" xfId="42" applyNumberFormat="1" applyFont="1" applyFill="1" applyBorder="1" applyAlignment="1">
      <alignment horizontal="right" vertical="center" wrapText="1"/>
    </xf>
    <xf numFmtId="0" fontId="8" fillId="0" borderId="14" xfId="0" applyFont="1" applyFill="1" applyBorder="1" applyAlignment="1">
      <alignment/>
    </xf>
    <xf numFmtId="0" fontId="12" fillId="0" borderId="12" xfId="0" applyFont="1" applyFill="1" applyBorder="1" applyAlignment="1">
      <alignment/>
    </xf>
    <xf numFmtId="3" fontId="14" fillId="0" borderId="18" xfId="0" applyNumberFormat="1" applyFont="1" applyFill="1" applyBorder="1" applyAlignment="1">
      <alignment/>
    </xf>
    <xf numFmtId="198" fontId="10" fillId="0" borderId="0" xfId="0" applyNumberFormat="1" applyFont="1" applyFill="1" applyBorder="1" applyAlignment="1">
      <alignment horizontal="right" vertical="center" wrapText="1"/>
    </xf>
    <xf numFmtId="198" fontId="5" fillId="0" borderId="0" xfId="0" applyNumberFormat="1" applyFont="1" applyFill="1" applyBorder="1" applyAlignment="1">
      <alignment vertical="center" wrapText="1"/>
    </xf>
    <xf numFmtId="3" fontId="10" fillId="0" borderId="0" xfId="0" applyNumberFormat="1" applyFont="1" applyFill="1" applyBorder="1" applyAlignment="1">
      <alignment horizontal="right" vertical="top"/>
    </xf>
    <xf numFmtId="9" fontId="15" fillId="35" borderId="15" xfId="60" applyFont="1" applyFill="1" applyBorder="1" applyAlignment="1">
      <alignment horizontal="right" vertical="top"/>
    </xf>
    <xf numFmtId="9" fontId="10" fillId="35" borderId="15" xfId="60" applyFont="1" applyFill="1" applyBorder="1" applyAlignment="1">
      <alignment horizontal="right" vertical="top"/>
    </xf>
    <xf numFmtId="0" fontId="11" fillId="0" borderId="0" xfId="0" applyFont="1" applyAlignment="1">
      <alignment/>
    </xf>
    <xf numFmtId="0" fontId="11" fillId="34" borderId="12" xfId="0" applyFont="1" applyFill="1" applyBorder="1" applyAlignment="1">
      <alignment/>
    </xf>
    <xf numFmtId="3" fontId="15" fillId="35" borderId="18" xfId="0" applyNumberFormat="1" applyFont="1" applyFill="1" applyBorder="1" applyAlignment="1">
      <alignment horizontal="right" vertical="top"/>
    </xf>
    <xf numFmtId="9" fontId="8" fillId="0" borderId="14" xfId="60" applyFont="1" applyFill="1" applyBorder="1" applyAlignment="1">
      <alignment/>
    </xf>
    <xf numFmtId="9" fontId="10" fillId="35" borderId="0" xfId="60" applyFont="1" applyFill="1" applyBorder="1" applyAlignment="1">
      <alignment horizontal="right" vertical="top"/>
    </xf>
    <xf numFmtId="3" fontId="10" fillId="35" borderId="0" xfId="0" applyNumberFormat="1" applyFont="1" applyFill="1" applyBorder="1" applyAlignment="1">
      <alignment horizontal="right" vertical="top"/>
    </xf>
    <xf numFmtId="198" fontId="10" fillId="35" borderId="0" xfId="0" applyNumberFormat="1" applyFont="1" applyFill="1" applyBorder="1" applyAlignment="1">
      <alignment horizontal="right" vertical="top"/>
    </xf>
    <xf numFmtId="198" fontId="10" fillId="35" borderId="0" xfId="60" applyNumberFormat="1" applyFont="1" applyFill="1" applyBorder="1" applyAlignment="1">
      <alignment horizontal="right" vertical="top"/>
    </xf>
    <xf numFmtId="198" fontId="10" fillId="0" borderId="0" xfId="60" applyNumberFormat="1" applyFont="1" applyFill="1" applyBorder="1" applyAlignment="1">
      <alignment horizontal="right" vertical="top"/>
    </xf>
    <xf numFmtId="0" fontId="8" fillId="34" borderId="19" xfId="0" applyFont="1" applyFill="1" applyBorder="1" applyAlignment="1">
      <alignment/>
    </xf>
    <xf numFmtId="0" fontId="14" fillId="33" borderId="20" xfId="0" applyFont="1" applyFill="1" applyBorder="1" applyAlignment="1">
      <alignment/>
    </xf>
    <xf numFmtId="0" fontId="8" fillId="0" borderId="0" xfId="0"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Fill="1" applyBorder="1" applyAlignment="1">
      <alignment vertical="top" wrapText="1"/>
    </xf>
    <xf numFmtId="3" fontId="10" fillId="35" borderId="18" xfId="0" applyNumberFormat="1" applyFont="1" applyFill="1" applyBorder="1" applyAlignment="1">
      <alignment horizontal="right" vertical="top"/>
    </xf>
    <xf numFmtId="9" fontId="11" fillId="0" borderId="0" xfId="60"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Border="1" applyAlignment="1">
      <alignment/>
    </xf>
    <xf numFmtId="0" fontId="8" fillId="33" borderId="14" xfId="0" applyFont="1" applyFill="1" applyBorder="1" applyAlignment="1">
      <alignment/>
    </xf>
    <xf numFmtId="0" fontId="12" fillId="33" borderId="12" xfId="0" applyFont="1" applyFill="1" applyBorder="1" applyAlignment="1">
      <alignment/>
    </xf>
    <xf numFmtId="3" fontId="14" fillId="33" borderId="18" xfId="0" applyNumberFormat="1" applyFont="1" applyFill="1" applyBorder="1" applyAlignment="1">
      <alignment/>
    </xf>
    <xf numFmtId="3" fontId="14" fillId="33" borderId="18" xfId="0" applyNumberFormat="1" applyFont="1" applyFill="1" applyBorder="1" applyAlignment="1">
      <alignment horizontal="right"/>
    </xf>
    <xf numFmtId="0" fontId="12" fillId="0" borderId="12" xfId="0" applyFont="1" applyFill="1" applyBorder="1" applyAlignment="1">
      <alignment wrapText="1"/>
    </xf>
    <xf numFmtId="0" fontId="8" fillId="0" borderId="0" xfId="0" applyFont="1" applyFill="1" applyAlignment="1">
      <alignment horizontal="center"/>
    </xf>
    <xf numFmtId="9" fontId="11" fillId="0" borderId="10" xfId="60" applyFont="1" applyFill="1" applyBorder="1" applyAlignment="1">
      <alignment/>
    </xf>
    <xf numFmtId="3" fontId="15" fillId="0" borderId="18"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216" fontId="15" fillId="0" borderId="15"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1" fillId="0" borderId="0" xfId="0" applyFont="1" applyFill="1" applyAlignment="1">
      <alignment horizontal="center"/>
    </xf>
    <xf numFmtId="3" fontId="8" fillId="0" borderId="15" xfId="0" applyNumberFormat="1" applyFont="1" applyBorder="1" applyAlignment="1">
      <alignment horizontal="right"/>
    </xf>
    <xf numFmtId="0" fontId="12" fillId="34" borderId="14" xfId="0" applyFont="1" applyFill="1" applyBorder="1" applyAlignment="1">
      <alignment horizontal="left"/>
    </xf>
    <xf numFmtId="3" fontId="9" fillId="35" borderId="15" xfId="0" applyNumberFormat="1" applyFont="1" applyFill="1" applyBorder="1" applyAlignment="1">
      <alignment horizontal="right" vertical="top"/>
    </xf>
    <xf numFmtId="0" fontId="8" fillId="0" borderId="0" xfId="0" applyFont="1" applyAlignment="1">
      <alignment wrapText="1"/>
    </xf>
    <xf numFmtId="9" fontId="8" fillId="0" borderId="0" xfId="60" applyFont="1" applyFill="1" applyAlignment="1">
      <alignment/>
    </xf>
    <xf numFmtId="0" fontId="11" fillId="33" borderId="15" xfId="0" applyFont="1" applyFill="1" applyBorder="1" applyAlignment="1">
      <alignment wrapText="1"/>
    </xf>
    <xf numFmtId="49" fontId="15" fillId="0" borderId="13" xfId="0" applyNumberFormat="1" applyFont="1" applyFill="1" applyBorder="1" applyAlignment="1">
      <alignment vertical="top" wrapText="1"/>
    </xf>
    <xf numFmtId="3" fontId="8" fillId="0" borderId="0" xfId="0" applyNumberFormat="1" applyFont="1" applyBorder="1" applyAlignment="1">
      <alignment/>
    </xf>
    <xf numFmtId="3" fontId="15" fillId="35" borderId="0" xfId="0" applyNumberFormat="1" applyFont="1" applyFill="1" applyBorder="1" applyAlignment="1">
      <alignment horizontal="right" vertical="top"/>
    </xf>
    <xf numFmtId="198" fontId="10" fillId="35" borderId="15" xfId="60" applyNumberFormat="1" applyFont="1" applyFill="1" applyBorder="1" applyAlignment="1">
      <alignment horizontal="right" vertical="top"/>
    </xf>
    <xf numFmtId="215" fontId="10" fillId="0" borderId="15" xfId="0" applyNumberFormat="1" applyFont="1" applyFill="1" applyBorder="1" applyAlignment="1">
      <alignment horizontal="right" vertical="top"/>
    </xf>
    <xf numFmtId="0" fontId="0" fillId="0" borderId="0" xfId="0" applyAlignment="1">
      <alignment/>
    </xf>
    <xf numFmtId="3" fontId="8" fillId="0" borderId="0" xfId="0" applyNumberFormat="1" applyFont="1" applyAlignment="1">
      <alignment/>
    </xf>
    <xf numFmtId="9" fontId="8" fillId="0" borderId="0" xfId="0" applyNumberFormat="1" applyFont="1" applyAlignment="1">
      <alignment/>
    </xf>
    <xf numFmtId="214" fontId="8" fillId="0" borderId="0" xfId="42" applyNumberFormat="1" applyFont="1" applyAlignment="1">
      <alignment/>
    </xf>
    <xf numFmtId="9" fontId="11" fillId="0" borderId="0" xfId="60" applyFont="1" applyAlignment="1">
      <alignment/>
    </xf>
    <xf numFmtId="3" fontId="11" fillId="0" borderId="0" xfId="0" applyNumberFormat="1" applyFont="1" applyAlignment="1">
      <alignment/>
    </xf>
    <xf numFmtId="214" fontId="11" fillId="0" borderId="0" xfId="42" applyNumberFormat="1" applyFont="1" applyAlignment="1">
      <alignment/>
    </xf>
    <xf numFmtId="1" fontId="8" fillId="0" borderId="0" xfId="60" applyNumberFormat="1" applyFont="1" applyAlignment="1">
      <alignment/>
    </xf>
    <xf numFmtId="174" fontId="10" fillId="35" borderId="0" xfId="60" applyNumberFormat="1" applyFont="1" applyFill="1" applyBorder="1" applyAlignment="1">
      <alignment horizontal="right" vertical="top"/>
    </xf>
    <xf numFmtId="3" fontId="10" fillId="0" borderId="15" xfId="0" applyNumberFormat="1" applyFont="1" applyFill="1" applyBorder="1" applyAlignment="1">
      <alignment horizontal="right" vertical="top"/>
    </xf>
    <xf numFmtId="0" fontId="19" fillId="0" borderId="0" xfId="0" applyFont="1" applyAlignment="1">
      <alignment horizontal="right"/>
    </xf>
    <xf numFmtId="0" fontId="4" fillId="0" borderId="0" xfId="0" applyFont="1" applyAlignment="1">
      <alignment horizontal="right"/>
    </xf>
    <xf numFmtId="0" fontId="8" fillId="0" borderId="0" xfId="0" applyFont="1" applyFill="1" applyBorder="1" applyAlignment="1">
      <alignment horizontal="left" wrapText="1"/>
    </xf>
    <xf numFmtId="0" fontId="0" fillId="0" borderId="0" xfId="0" applyAlignment="1">
      <alignment/>
    </xf>
    <xf numFmtId="49" fontId="10" fillId="35" borderId="0" xfId="0" applyNumberFormat="1" applyFont="1" applyFill="1" applyBorder="1" applyAlignment="1">
      <alignment horizontal="right" vertical="top" wrapText="1"/>
    </xf>
    <xf numFmtId="0" fontId="8" fillId="0" borderId="0" xfId="0" applyFont="1" applyAlignment="1">
      <alignment wrapText="1"/>
    </xf>
    <xf numFmtId="0" fontId="0" fillId="0" borderId="0" xfId="0" applyAlignment="1">
      <alignment wrapText="1"/>
    </xf>
    <xf numFmtId="0" fontId="0" fillId="0" borderId="0" xfId="0" applyFont="1" applyAlignment="1">
      <alignment/>
    </xf>
    <xf numFmtId="0" fontId="10" fillId="0" borderId="0" xfId="0" applyFont="1" applyAlignment="1">
      <alignment horizontal="right"/>
    </xf>
    <xf numFmtId="0" fontId="8" fillId="0" borderId="0" xfId="0" applyFont="1" applyAlignment="1">
      <alignment/>
    </xf>
    <xf numFmtId="0" fontId="11" fillId="34"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8" fillId="0" borderId="0" xfId="0" applyNumberFormat="1" applyFont="1" applyAlignment="1">
      <alignment wrapText="1"/>
    </xf>
    <xf numFmtId="0" fontId="11" fillId="33"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11" fillId="33" borderId="10" xfId="0" applyFont="1" applyFill="1" applyBorder="1" applyAlignment="1">
      <alignment/>
    </xf>
    <xf numFmtId="0" fontId="0" fillId="0" borderId="11" xfId="0" applyBorder="1" applyAlignment="1">
      <alignment/>
    </xf>
    <xf numFmtId="0" fontId="0" fillId="0" borderId="21" xfId="0" applyBorder="1" applyAlignment="1">
      <alignment/>
    </xf>
    <xf numFmtId="0" fontId="8" fillId="0" borderId="0" xfId="0" applyFont="1" applyFill="1" applyAlignment="1">
      <alignment wrapText="1"/>
    </xf>
    <xf numFmtId="0" fontId="11" fillId="34" borderId="14" xfId="0" applyFont="1" applyFill="1" applyBorder="1" applyAlignment="1">
      <alignment horizontal="left"/>
    </xf>
    <xf numFmtId="0" fontId="13" fillId="0" borderId="12" xfId="0" applyFont="1" applyBorder="1" applyAlignment="1">
      <alignment/>
    </xf>
    <xf numFmtId="0" fontId="13" fillId="0" borderId="18" xfId="0" applyFont="1" applyBorder="1" applyAlignment="1">
      <alignment/>
    </xf>
    <xf numFmtId="0" fontId="8" fillId="34" borderId="14" xfId="0" applyFont="1" applyFill="1" applyBorder="1" applyAlignment="1">
      <alignment horizontal="left"/>
    </xf>
    <xf numFmtId="0" fontId="19" fillId="0" borderId="17" xfId="0" applyFont="1" applyBorder="1" applyAlignment="1">
      <alignment wrapText="1"/>
    </xf>
    <xf numFmtId="0" fontId="13" fillId="0" borderId="17" xfId="0" applyFont="1" applyBorder="1" applyAlignment="1">
      <alignment/>
    </xf>
    <xf numFmtId="0" fontId="8" fillId="0" borderId="14" xfId="0" applyFont="1" applyBorder="1" applyAlignment="1">
      <alignment/>
    </xf>
    <xf numFmtId="0" fontId="0" fillId="0" borderId="18" xfId="0"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LAR Proposed Tables for Aggregates - April 2007(2008022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4"/>
  <sheetViews>
    <sheetView showGridLines="0" zoomScalePageLayoutView="0" workbookViewId="0" topLeftCell="A1">
      <selection activeCell="A1" sqref="A1"/>
    </sheetView>
  </sheetViews>
  <sheetFormatPr defaultColWidth="9.140625" defaultRowHeight="12.75"/>
  <cols>
    <col min="1" max="16384" width="9.140625" style="2" customWidth="1"/>
  </cols>
  <sheetData>
    <row r="2" ht="19.5">
      <c r="C2" s="1" t="s">
        <v>165</v>
      </c>
    </row>
    <row r="3" ht="19.5">
      <c r="C3" s="1"/>
    </row>
    <row r="4" spans="3:4" ht="12.75">
      <c r="C4" s="3"/>
      <c r="D4" s="3"/>
    </row>
    <row r="5" spans="3:5" ht="12.75">
      <c r="C5" s="3">
        <v>1</v>
      </c>
      <c r="D5" s="3"/>
      <c r="E5" s="30" t="s">
        <v>62</v>
      </c>
    </row>
    <row r="6" spans="3:5" ht="12.75">
      <c r="C6" s="4"/>
      <c r="D6" s="6"/>
      <c r="E6" s="8"/>
    </row>
    <row r="7" spans="4:10" ht="12.75">
      <c r="D7" s="10"/>
      <c r="E7" s="5" t="s">
        <v>166</v>
      </c>
      <c r="F7" s="4"/>
      <c r="G7" s="4"/>
      <c r="H7" s="4"/>
      <c r="I7" s="4"/>
      <c r="J7" s="4"/>
    </row>
    <row r="8" spans="4:10" ht="12.75">
      <c r="D8" s="10"/>
      <c r="E8" s="5"/>
      <c r="F8" s="4"/>
      <c r="G8" s="4"/>
      <c r="H8" s="4"/>
      <c r="I8" s="4"/>
      <c r="J8" s="4"/>
    </row>
    <row r="9" spans="6:10" ht="12.75">
      <c r="F9" s="4"/>
      <c r="G9" s="4"/>
      <c r="H9" s="4"/>
      <c r="I9" s="4"/>
      <c r="J9" s="4"/>
    </row>
    <row r="10" spans="3:10" ht="12.75">
      <c r="C10" s="3">
        <v>2</v>
      </c>
      <c r="D10" s="3"/>
      <c r="E10" s="3" t="s">
        <v>1</v>
      </c>
      <c r="F10" s="4"/>
      <c r="G10" s="4"/>
      <c r="H10" s="4"/>
      <c r="I10" s="4"/>
      <c r="J10" s="4"/>
    </row>
    <row r="11" spans="3:10" ht="12.75">
      <c r="C11" s="3"/>
      <c r="D11" s="3"/>
      <c r="F11" s="4"/>
      <c r="G11" s="4"/>
      <c r="H11" s="4"/>
      <c r="I11" s="4"/>
      <c r="J11" s="4"/>
    </row>
    <row r="12" spans="3:10" ht="12.75">
      <c r="C12" s="4">
        <v>2.1</v>
      </c>
      <c r="E12" s="5" t="s">
        <v>75</v>
      </c>
      <c r="F12" s="4"/>
      <c r="G12" s="4"/>
      <c r="H12" s="4"/>
      <c r="I12" s="4"/>
      <c r="J12" s="4"/>
    </row>
    <row r="13" spans="3:10" ht="12.75">
      <c r="C13" s="4"/>
      <c r="D13" s="6"/>
      <c r="E13" s="5"/>
      <c r="F13" s="4"/>
      <c r="G13" s="4"/>
      <c r="H13" s="4"/>
      <c r="I13" s="4"/>
      <c r="J13" s="4"/>
    </row>
    <row r="14" spans="3:10" ht="12.75">
      <c r="C14" s="7">
        <v>2.2</v>
      </c>
      <c r="E14" s="5" t="s">
        <v>58</v>
      </c>
      <c r="F14" s="4"/>
      <c r="G14" s="4"/>
      <c r="H14" s="4"/>
      <c r="I14" s="4"/>
      <c r="J14" s="4"/>
    </row>
    <row r="15" spans="5:10" ht="12.75">
      <c r="E15" s="5"/>
      <c r="F15" s="4"/>
      <c r="G15" s="4"/>
      <c r="H15" s="4"/>
      <c r="I15" s="4"/>
      <c r="J15" s="4"/>
    </row>
    <row r="16" spans="3:10" ht="12.75">
      <c r="C16" s="7">
        <v>2.3</v>
      </c>
      <c r="E16" s="5" t="s">
        <v>4</v>
      </c>
      <c r="F16" s="4"/>
      <c r="G16" s="4"/>
      <c r="H16" s="4"/>
      <c r="I16" s="4"/>
      <c r="J16" s="4"/>
    </row>
    <row r="17" spans="3:10" ht="12.75">
      <c r="C17" s="7"/>
      <c r="E17" s="5"/>
      <c r="F17" s="4"/>
      <c r="G17" s="4"/>
      <c r="H17" s="4"/>
      <c r="I17" s="4"/>
      <c r="J17" s="4"/>
    </row>
    <row r="18" spans="3:10" ht="12.75">
      <c r="C18" s="7">
        <v>2.4</v>
      </c>
      <c r="E18" s="5" t="s">
        <v>78</v>
      </c>
      <c r="F18" s="4"/>
      <c r="G18" s="4"/>
      <c r="H18" s="4"/>
      <c r="I18" s="4"/>
      <c r="J18" s="4"/>
    </row>
    <row r="19" spans="3:10" ht="12.75">
      <c r="C19" s="7"/>
      <c r="E19" s="5"/>
      <c r="F19" s="4"/>
      <c r="G19" s="4"/>
      <c r="H19" s="4"/>
      <c r="I19" s="4"/>
      <c r="J19" s="4"/>
    </row>
    <row r="20" spans="3:10" ht="12.75">
      <c r="C20" s="7">
        <v>2.5</v>
      </c>
      <c r="E20" s="5" t="s">
        <v>149</v>
      </c>
      <c r="F20" s="4"/>
      <c r="G20" s="4"/>
      <c r="H20" s="4"/>
      <c r="I20" s="4"/>
      <c r="J20" s="4"/>
    </row>
    <row r="21" spans="3:10" ht="12.75">
      <c r="C21" s="7"/>
      <c r="E21" s="5"/>
      <c r="F21" s="4"/>
      <c r="G21" s="4"/>
      <c r="H21" s="4"/>
      <c r="I21" s="4"/>
      <c r="J21" s="4"/>
    </row>
    <row r="22" spans="3:10" ht="12.75">
      <c r="C22" s="7"/>
      <c r="E22" s="5"/>
      <c r="F22" s="4"/>
      <c r="G22" s="4"/>
      <c r="H22" s="4"/>
      <c r="I22" s="4"/>
      <c r="J22" s="4"/>
    </row>
    <row r="23" spans="3:10" ht="12.75">
      <c r="C23" s="135" t="s">
        <v>178</v>
      </c>
      <c r="D23" s="3"/>
      <c r="E23" s="3" t="s">
        <v>177</v>
      </c>
      <c r="H23" s="4"/>
      <c r="I23" s="4"/>
      <c r="J23" s="4"/>
    </row>
    <row r="24" spans="3:10" ht="12.75">
      <c r="C24" s="135"/>
      <c r="D24" s="3"/>
      <c r="E24" s="3"/>
      <c r="H24" s="4"/>
      <c r="I24" s="4"/>
      <c r="J24" s="4"/>
    </row>
    <row r="25" spans="3:5" ht="12.75">
      <c r="C25" s="7"/>
      <c r="E25" s="5"/>
    </row>
    <row r="26" spans="3:5" ht="12.75">
      <c r="C26" s="3">
        <v>3</v>
      </c>
      <c r="D26" s="3"/>
      <c r="E26" s="3" t="s">
        <v>2</v>
      </c>
    </row>
    <row r="27" spans="3:5" ht="12.75">
      <c r="C27" s="3"/>
      <c r="D27" s="3"/>
      <c r="E27" s="3"/>
    </row>
    <row r="28" spans="3:5" ht="12.75">
      <c r="C28" s="2">
        <v>3.1</v>
      </c>
      <c r="D28" s="9"/>
      <c r="E28" s="5" t="s">
        <v>154</v>
      </c>
    </row>
    <row r="29" spans="3:5" ht="12.75">
      <c r="C29" s="4"/>
      <c r="E29" s="5"/>
    </row>
    <row r="30" spans="3:5" ht="12.75">
      <c r="C30" s="4">
        <v>3.2</v>
      </c>
      <c r="E30" s="5" t="s">
        <v>155</v>
      </c>
    </row>
    <row r="31" spans="3:5" ht="12.75">
      <c r="C31" s="4"/>
      <c r="E31" s="5"/>
    </row>
    <row r="32" spans="3:5" ht="12.75">
      <c r="C32" s="4"/>
      <c r="E32" s="5"/>
    </row>
    <row r="33" spans="3:5" ht="12.75">
      <c r="C33" s="3">
        <v>4</v>
      </c>
      <c r="D33" s="3"/>
      <c r="E33" s="3" t="s">
        <v>22</v>
      </c>
    </row>
    <row r="34" spans="3:5" ht="12.75">
      <c r="C34" s="4"/>
      <c r="D34" s="6"/>
      <c r="E34" s="8"/>
    </row>
    <row r="35" spans="3:5" ht="12.75">
      <c r="C35" s="2">
        <v>4.1</v>
      </c>
      <c r="D35" s="10"/>
      <c r="E35" s="5" t="s">
        <v>63</v>
      </c>
    </row>
    <row r="36" spans="4:5" ht="12.75">
      <c r="D36" s="10"/>
      <c r="E36" s="5"/>
    </row>
    <row r="37" spans="3:5" ht="12.75">
      <c r="C37" s="2">
        <v>4.2</v>
      </c>
      <c r="D37" s="10"/>
      <c r="E37" s="5" t="s">
        <v>143</v>
      </c>
    </row>
    <row r="38" spans="4:5" ht="12.75">
      <c r="D38" s="10"/>
      <c r="E38" s="5"/>
    </row>
    <row r="39" ht="12.75">
      <c r="D39" s="9"/>
    </row>
    <row r="40" spans="3:5" ht="12.75">
      <c r="C40" s="3">
        <v>5</v>
      </c>
      <c r="D40" s="3"/>
      <c r="E40" s="3" t="s">
        <v>142</v>
      </c>
    </row>
    <row r="41" ht="12.75">
      <c r="D41" s="9"/>
    </row>
    <row r="42" spans="3:5" ht="12.75">
      <c r="C42" s="2">
        <v>5.1</v>
      </c>
      <c r="D42" s="10"/>
      <c r="E42" s="5" t="s">
        <v>150</v>
      </c>
    </row>
    <row r="44" spans="3:5" ht="12.75">
      <c r="C44" s="2">
        <v>5.2</v>
      </c>
      <c r="E44" s="2" t="s">
        <v>127</v>
      </c>
    </row>
  </sheetData>
  <sheetProtection/>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30"/>
  <sheetViews>
    <sheetView showGridLines="0" tabSelected="1" zoomScalePageLayoutView="0" workbookViewId="0" topLeftCell="A1">
      <pane xSplit="6" ySplit="8" topLeftCell="G9"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29.140625" style="0" customWidth="1"/>
    <col min="7" max="7" width="13.8515625" style="0" customWidth="1"/>
    <col min="8" max="8" width="5.8515625" style="53" customWidth="1"/>
    <col min="9" max="9" width="16.421875" style="0" customWidth="1"/>
    <col min="10" max="10" width="5.8515625" style="53" customWidth="1"/>
    <col min="11" max="11" width="14.00390625" style="0" customWidth="1"/>
    <col min="12" max="12" width="6.8515625" style="53" customWidth="1"/>
    <col min="13" max="13" width="13.421875" style="0" customWidth="1"/>
    <col min="14" max="14" width="7.00390625" style="53" customWidth="1"/>
    <col min="15" max="15" width="14.421875" style="0" customWidth="1"/>
    <col min="16" max="16" width="5.8515625" style="53" customWidth="1"/>
    <col min="17" max="17" width="15.7109375" style="0" customWidth="1"/>
    <col min="18" max="18" width="6.7109375" style="53" customWidth="1"/>
  </cols>
  <sheetData>
    <row r="1" ht="12.75">
      <c r="B1" s="3" t="s">
        <v>167</v>
      </c>
    </row>
    <row r="2" ht="12.75">
      <c r="B2" s="40" t="s">
        <v>70</v>
      </c>
    </row>
    <row r="3" ht="12.75">
      <c r="B3" s="40"/>
    </row>
    <row r="4" spans="7:8" ht="12.75">
      <c r="G4" s="39" t="s">
        <v>168</v>
      </c>
      <c r="H4" s="54"/>
    </row>
    <row r="5" ht="12.75">
      <c r="B5" s="28"/>
    </row>
    <row r="6" spans="7:20" ht="31.5" customHeight="1">
      <c r="G6" s="138" t="s">
        <v>145</v>
      </c>
      <c r="H6" s="138"/>
      <c r="I6" s="138" t="s">
        <v>89</v>
      </c>
      <c r="J6" s="138"/>
      <c r="K6" s="138" t="s">
        <v>91</v>
      </c>
      <c r="L6" s="138"/>
      <c r="M6" s="138" t="s">
        <v>13</v>
      </c>
      <c r="N6" s="138"/>
      <c r="O6" s="138" t="s">
        <v>14</v>
      </c>
      <c r="P6" s="138"/>
      <c r="Q6" s="138" t="s">
        <v>69</v>
      </c>
      <c r="R6" s="138"/>
      <c r="S6" s="138"/>
      <c r="T6" s="138"/>
    </row>
    <row r="7" spans="2:6" ht="17.25" customHeight="1">
      <c r="B7" s="31" t="s">
        <v>176</v>
      </c>
      <c r="C7" s="19"/>
      <c r="D7" s="19"/>
      <c r="E7" s="23"/>
      <c r="F7" s="23"/>
    </row>
    <row r="8" spans="2:6" ht="12.75">
      <c r="B8" s="33" t="s">
        <v>61</v>
      </c>
      <c r="C8" s="19"/>
      <c r="D8" s="19"/>
      <c r="E8" s="23"/>
      <c r="F8" s="23"/>
    </row>
    <row r="9" spans="2:20" ht="11.25" customHeight="1">
      <c r="B9" s="25" t="s">
        <v>92</v>
      </c>
      <c r="C9" s="23"/>
      <c r="D9" s="23"/>
      <c r="E9" s="23"/>
      <c r="F9" s="23"/>
      <c r="G9" s="41">
        <v>43218</v>
      </c>
      <c r="H9" s="80">
        <f aca="true" t="shared" si="0" ref="H9:J13">G9/G$14</f>
        <v>0.04765322898094334</v>
      </c>
      <c r="I9" s="41">
        <v>25659</v>
      </c>
      <c r="J9" s="80">
        <f t="shared" si="0"/>
        <v>0.35616723577912884</v>
      </c>
      <c r="K9" s="41">
        <v>454193</v>
      </c>
      <c r="L9" s="80">
        <f aca="true" t="shared" si="1" ref="L9:L14">K9/K$14</f>
        <v>0.6390981569712303</v>
      </c>
      <c r="M9" s="41">
        <v>7421</v>
      </c>
      <c r="N9" s="80">
        <f aca="true" t="shared" si="2" ref="N9:N14">M9/M$14</f>
        <v>0.11555410224070008</v>
      </c>
      <c r="O9" s="41">
        <v>7936</v>
      </c>
      <c r="P9" s="80">
        <f aca="true" t="shared" si="3" ref="P9:P14">O9/O$14</f>
        <v>0.19208984847751367</v>
      </c>
      <c r="Q9" s="42">
        <v>538427</v>
      </c>
      <c r="R9" s="81">
        <f aca="true" t="shared" si="4" ref="R9:R14">Q9/Q$14</f>
        <v>0.2999289208559355</v>
      </c>
      <c r="S9" s="56"/>
      <c r="T9" s="56"/>
    </row>
    <row r="10" spans="2:20" ht="11.25" customHeight="1">
      <c r="B10" s="25" t="s">
        <v>93</v>
      </c>
      <c r="C10" s="23"/>
      <c r="D10" s="23"/>
      <c r="E10" s="23"/>
      <c r="F10" s="23"/>
      <c r="G10" s="41">
        <v>37551</v>
      </c>
      <c r="H10" s="80">
        <f t="shared" si="0"/>
        <v>0.041404655501490195</v>
      </c>
      <c r="I10" s="41">
        <v>762</v>
      </c>
      <c r="J10" s="80">
        <f t="shared" si="0"/>
        <v>0.010577163321395853</v>
      </c>
      <c r="K10" s="41">
        <v>2629</v>
      </c>
      <c r="L10" s="80">
        <f t="shared" si="1"/>
        <v>0.003699284345371603</v>
      </c>
      <c r="M10" s="41">
        <v>5534</v>
      </c>
      <c r="N10" s="80">
        <f t="shared" si="2"/>
        <v>0.08617119010915433</v>
      </c>
      <c r="O10" s="41">
        <v>67</v>
      </c>
      <c r="P10" s="80">
        <f t="shared" si="3"/>
        <v>0.0016217262913298155</v>
      </c>
      <c r="Q10" s="42">
        <v>46543</v>
      </c>
      <c r="R10" s="81">
        <f t="shared" si="4"/>
        <v>0.025926619139452156</v>
      </c>
      <c r="S10" s="56"/>
      <c r="T10" s="56"/>
    </row>
    <row r="11" spans="2:20" ht="11.25" customHeight="1">
      <c r="B11" s="25" t="s">
        <v>94</v>
      </c>
      <c r="C11" s="23"/>
      <c r="D11" s="23"/>
      <c r="E11" s="23"/>
      <c r="F11" s="21"/>
      <c r="G11" s="41">
        <v>415149</v>
      </c>
      <c r="H11" s="80">
        <f t="shared" si="0"/>
        <v>0.45775349063375553</v>
      </c>
      <c r="I11" s="41">
        <v>32962</v>
      </c>
      <c r="J11" s="80">
        <f t="shared" si="0"/>
        <v>0.4575386580050526</v>
      </c>
      <c r="K11" s="41">
        <v>145792</v>
      </c>
      <c r="L11" s="80">
        <f t="shared" si="1"/>
        <v>0.2051449460937302</v>
      </c>
      <c r="M11" s="41">
        <v>27392</v>
      </c>
      <c r="N11" s="80">
        <f t="shared" si="2"/>
        <v>0.42652714844054124</v>
      </c>
      <c r="O11" s="41">
        <v>25800</v>
      </c>
      <c r="P11" s="80">
        <f t="shared" si="3"/>
        <v>0.6244856465120783</v>
      </c>
      <c r="Q11" s="42">
        <v>647095</v>
      </c>
      <c r="R11" s="81">
        <f t="shared" si="4"/>
        <v>0.36046205900014594</v>
      </c>
      <c r="S11" s="56"/>
      <c r="T11" s="56"/>
    </row>
    <row r="12" spans="2:20" ht="11.25" customHeight="1">
      <c r="B12" s="25" t="s">
        <v>95</v>
      </c>
      <c r="C12" s="23"/>
      <c r="D12" s="23"/>
      <c r="E12" s="23"/>
      <c r="F12" s="23"/>
      <c r="G12" s="41">
        <v>351996</v>
      </c>
      <c r="H12" s="80">
        <f t="shared" si="0"/>
        <v>0.38811944070470944</v>
      </c>
      <c r="I12" s="41">
        <v>9206</v>
      </c>
      <c r="J12" s="80">
        <f t="shared" si="0"/>
        <v>0.1277865689458927</v>
      </c>
      <c r="K12" s="41">
        <v>82544</v>
      </c>
      <c r="L12" s="80">
        <f t="shared" si="1"/>
        <v>0.11614824153836197</v>
      </c>
      <c r="M12" s="41">
        <v>18377</v>
      </c>
      <c r="N12" s="80">
        <f t="shared" si="2"/>
        <v>0.28615250463244113</v>
      </c>
      <c r="O12" s="41">
        <v>5203</v>
      </c>
      <c r="P12" s="80">
        <f t="shared" si="3"/>
        <v>0.1259379387132691</v>
      </c>
      <c r="Q12" s="42">
        <v>467326</v>
      </c>
      <c r="R12" s="81">
        <f t="shared" si="4"/>
        <v>0.2603223517169847</v>
      </c>
      <c r="S12" s="56"/>
      <c r="T12" s="56"/>
    </row>
    <row r="13" spans="2:20" ht="11.25" customHeight="1">
      <c r="B13" s="25" t="s">
        <v>6</v>
      </c>
      <c r="C13" s="23"/>
      <c r="D13" s="23"/>
      <c r="E13" s="23"/>
      <c r="F13" s="23"/>
      <c r="G13" s="41">
        <v>59013</v>
      </c>
      <c r="H13" s="80">
        <f t="shared" si="0"/>
        <v>0.06506918417910151</v>
      </c>
      <c r="I13" s="41">
        <v>3453</v>
      </c>
      <c r="J13" s="80">
        <f t="shared" si="0"/>
        <v>0.047930373948530024</v>
      </c>
      <c r="K13" s="41">
        <v>25520</v>
      </c>
      <c r="L13" s="80">
        <f t="shared" si="1"/>
        <v>0.035909371051305934</v>
      </c>
      <c r="M13" s="41">
        <v>5497</v>
      </c>
      <c r="N13" s="80">
        <f t="shared" si="2"/>
        <v>0.08559505457716324</v>
      </c>
      <c r="O13" s="41">
        <v>2308</v>
      </c>
      <c r="P13" s="80">
        <f t="shared" si="3"/>
        <v>0.05586484000580917</v>
      </c>
      <c r="Q13" s="42">
        <v>95791</v>
      </c>
      <c r="R13" s="81">
        <f t="shared" si="4"/>
        <v>0.05336004928748171</v>
      </c>
      <c r="S13" s="56"/>
      <c r="T13" s="56"/>
    </row>
    <row r="14" spans="2:20" ht="11.25" customHeight="1">
      <c r="B14" s="32" t="s">
        <v>67</v>
      </c>
      <c r="C14" s="23"/>
      <c r="D14" s="23"/>
      <c r="E14" s="23"/>
      <c r="F14" s="23"/>
      <c r="G14" s="42">
        <v>906927</v>
      </c>
      <c r="H14" s="81">
        <f>G14/G$14</f>
        <v>1</v>
      </c>
      <c r="I14" s="42">
        <v>72042</v>
      </c>
      <c r="J14" s="81">
        <f>I14/I$14</f>
        <v>1</v>
      </c>
      <c r="K14" s="42">
        <v>710678</v>
      </c>
      <c r="L14" s="81">
        <f t="shared" si="1"/>
        <v>1</v>
      </c>
      <c r="M14" s="42">
        <v>64221</v>
      </c>
      <c r="N14" s="81">
        <f t="shared" si="2"/>
        <v>1</v>
      </c>
      <c r="O14" s="42">
        <v>41314</v>
      </c>
      <c r="P14" s="81">
        <f t="shared" si="3"/>
        <v>1</v>
      </c>
      <c r="Q14" s="42">
        <v>1795182</v>
      </c>
      <c r="R14" s="81">
        <f t="shared" si="4"/>
        <v>1</v>
      </c>
      <c r="S14" s="56"/>
      <c r="T14" s="56"/>
    </row>
    <row r="16" spans="2:17" ht="12.75">
      <c r="B16" s="94" t="s">
        <v>151</v>
      </c>
      <c r="Q16" s="56"/>
    </row>
    <row r="17" spans="2:8" ht="12.75">
      <c r="B17" s="136" t="s">
        <v>169</v>
      </c>
      <c r="C17" s="137"/>
      <c r="D17" s="137"/>
      <c r="E17" s="137"/>
      <c r="F17" s="137"/>
      <c r="G17" s="53"/>
      <c r="H17"/>
    </row>
    <row r="18" spans="7:11" ht="12" customHeight="1">
      <c r="G18" s="53"/>
      <c r="H18"/>
      <c r="K18" s="56"/>
    </row>
    <row r="19" spans="2:8" ht="33" customHeight="1">
      <c r="B19" s="136"/>
      <c r="C19" s="137"/>
      <c r="D19" s="137"/>
      <c r="E19" s="137"/>
      <c r="F19" s="137"/>
      <c r="G19" s="53"/>
      <c r="H19"/>
    </row>
    <row r="20" spans="5:8" ht="12.75">
      <c r="E20" s="53"/>
      <c r="G20" s="53"/>
      <c r="H20"/>
    </row>
    <row r="21" spans="5:8" ht="12.75">
      <c r="E21" s="53"/>
      <c r="G21" s="53"/>
      <c r="H21"/>
    </row>
    <row r="22" spans="5:8" ht="12.75">
      <c r="E22" s="53"/>
      <c r="G22" s="53"/>
      <c r="H22"/>
    </row>
    <row r="23" spans="5:8" ht="12.75">
      <c r="E23" s="53"/>
      <c r="G23" s="53"/>
      <c r="H23"/>
    </row>
    <row r="24" spans="5:8" ht="12.75">
      <c r="E24" s="53"/>
      <c r="G24" s="53"/>
      <c r="H24"/>
    </row>
    <row r="25" spans="5:8" ht="12.75">
      <c r="E25" s="53"/>
      <c r="G25" s="53"/>
      <c r="H25"/>
    </row>
    <row r="26" spans="5:8" ht="12.75">
      <c r="E26" s="53"/>
      <c r="G26" s="53"/>
      <c r="H26"/>
    </row>
    <row r="27" spans="5:8" ht="12.75">
      <c r="E27" s="53"/>
      <c r="G27" s="53"/>
      <c r="H27"/>
    </row>
    <row r="28" spans="5:8" ht="12.75">
      <c r="E28" s="53"/>
      <c r="G28" s="53"/>
      <c r="H28"/>
    </row>
    <row r="29" ht="12.75">
      <c r="G29" s="56"/>
    </row>
    <row r="30" ht="12.75">
      <c r="G30" s="56"/>
    </row>
  </sheetData>
  <sheetProtection/>
  <mergeCells count="9">
    <mergeCell ref="B17:F17"/>
    <mergeCell ref="Q6:R6"/>
    <mergeCell ref="B19:F19"/>
    <mergeCell ref="S6:T6"/>
    <mergeCell ref="G6:H6"/>
    <mergeCell ref="K6:L6"/>
    <mergeCell ref="M6:N6"/>
    <mergeCell ref="O6:P6"/>
    <mergeCell ref="I6:J6"/>
  </mergeCells>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N69"/>
  <sheetViews>
    <sheetView showGridLines="0" zoomScalePageLayoutView="0" workbookViewId="0" topLeftCell="A1">
      <pane xSplit="2" ySplit="9" topLeftCell="C10" activePane="bottomRight" state="frozen"/>
      <selection pane="topLeft" activeCell="C48" sqref="C48:C51"/>
      <selection pane="topRight" activeCell="C48" sqref="C48:C51"/>
      <selection pane="bottomLeft" activeCell="C48" sqref="C48:C51"/>
      <selection pane="bottomRight" activeCell="A1" sqref="A1"/>
    </sheetView>
  </sheetViews>
  <sheetFormatPr defaultColWidth="9.140625" defaultRowHeight="12.75"/>
  <cols>
    <col min="1" max="1" width="6.00390625" style="12" customWidth="1"/>
    <col min="2" max="2" width="40.421875" style="13" customWidth="1"/>
    <col min="3" max="3" width="2.7109375" style="14" customWidth="1"/>
    <col min="4" max="13" width="10.00390625" style="13" customWidth="1"/>
    <col min="14" max="16384" width="9.140625" style="13" customWidth="1"/>
  </cols>
  <sheetData>
    <row r="1" ht="12.75">
      <c r="B1" s="3" t="s">
        <v>79</v>
      </c>
    </row>
    <row r="4" spans="4:10" ht="10.5">
      <c r="D4" s="15" t="s">
        <v>5</v>
      </c>
      <c r="E4" s="15"/>
      <c r="F4" s="15"/>
      <c r="G4" s="15"/>
      <c r="H4" s="15"/>
      <c r="I4" s="15"/>
      <c r="J4" s="15"/>
    </row>
    <row r="5" spans="4:10" ht="10.5">
      <c r="D5" s="16"/>
      <c r="E5" s="16"/>
      <c r="F5" s="16"/>
      <c r="G5" s="16"/>
      <c r="H5" s="16"/>
      <c r="I5" s="16"/>
      <c r="J5" s="16"/>
    </row>
    <row r="6" spans="4:13" ht="10.5">
      <c r="D6" s="17" t="s">
        <v>11</v>
      </c>
      <c r="E6" s="17" t="s">
        <v>10</v>
      </c>
      <c r="F6" s="17" t="s">
        <v>9</v>
      </c>
      <c r="G6" s="17" t="s">
        <v>8</v>
      </c>
      <c r="H6" s="17" t="s">
        <v>7</v>
      </c>
      <c r="I6" s="17" t="s">
        <v>68</v>
      </c>
      <c r="J6" s="17" t="s">
        <v>87</v>
      </c>
      <c r="K6" s="17" t="s">
        <v>121</v>
      </c>
      <c r="L6" s="17" t="s">
        <v>157</v>
      </c>
      <c r="M6" s="17" t="s">
        <v>175</v>
      </c>
    </row>
    <row r="7" ht="10.5">
      <c r="L7" s="98" t="s">
        <v>144</v>
      </c>
    </row>
    <row r="9" spans="2:3" ht="10.5">
      <c r="B9" s="18" t="s">
        <v>146</v>
      </c>
      <c r="C9" s="20"/>
    </row>
    <row r="10" spans="1:13" ht="10.5">
      <c r="A10" s="22">
        <v>1</v>
      </c>
      <c r="B10" s="47" t="s">
        <v>88</v>
      </c>
      <c r="C10" s="49"/>
      <c r="D10" s="41">
        <v>517948</v>
      </c>
      <c r="E10" s="41">
        <v>608620</v>
      </c>
      <c r="F10" s="41">
        <v>1352873</v>
      </c>
      <c r="G10" s="41">
        <v>812819</v>
      </c>
      <c r="H10" s="41">
        <v>809646</v>
      </c>
      <c r="I10" s="41">
        <v>870124</v>
      </c>
      <c r="J10" s="41">
        <v>976653</v>
      </c>
      <c r="K10" s="41">
        <v>2014371</v>
      </c>
      <c r="L10" s="41">
        <v>1046016</v>
      </c>
      <c r="M10" s="41">
        <v>906927</v>
      </c>
    </row>
    <row r="11" spans="2:13" ht="10.5">
      <c r="B11" s="47" t="s">
        <v>89</v>
      </c>
      <c r="C11" s="49"/>
      <c r="D11" s="41">
        <v>480838</v>
      </c>
      <c r="E11" s="41">
        <v>314855</v>
      </c>
      <c r="F11" s="41">
        <v>192569</v>
      </c>
      <c r="G11" s="41">
        <v>121137</v>
      </c>
      <c r="H11" s="41">
        <v>113903</v>
      </c>
      <c r="I11" s="41">
        <v>114334</v>
      </c>
      <c r="J11" s="41">
        <v>99073</v>
      </c>
      <c r="K11" s="41">
        <v>92870</v>
      </c>
      <c r="L11" s="41">
        <v>73540</v>
      </c>
      <c r="M11" s="41">
        <v>72042</v>
      </c>
    </row>
    <row r="12" spans="2:14" ht="10.5">
      <c r="B12" s="47" t="s">
        <v>91</v>
      </c>
      <c r="C12" s="50"/>
      <c r="D12" s="41">
        <v>194730</v>
      </c>
      <c r="E12" s="41">
        <v>210050</v>
      </c>
      <c r="F12" s="41">
        <v>213952</v>
      </c>
      <c r="G12" s="41">
        <v>227695</v>
      </c>
      <c r="H12" s="41">
        <v>267046</v>
      </c>
      <c r="I12" s="41">
        <v>281275</v>
      </c>
      <c r="J12" s="41">
        <v>338115</v>
      </c>
      <c r="K12" s="41">
        <v>421368</v>
      </c>
      <c r="L12" s="41">
        <v>518137</v>
      </c>
      <c r="M12" s="41">
        <v>710678</v>
      </c>
      <c r="N12" s="36"/>
    </row>
    <row r="13" spans="2:13" ht="10.5">
      <c r="B13" s="47" t="s">
        <v>13</v>
      </c>
      <c r="C13" s="49"/>
      <c r="D13" s="41">
        <v>58326</v>
      </c>
      <c r="E13" s="41">
        <v>60390</v>
      </c>
      <c r="F13" s="41">
        <v>101330</v>
      </c>
      <c r="G13" s="41">
        <v>97798</v>
      </c>
      <c r="H13" s="41">
        <v>80114</v>
      </c>
      <c r="I13" s="41">
        <v>70071</v>
      </c>
      <c r="J13" s="41">
        <v>61931</v>
      </c>
      <c r="K13" s="41">
        <v>80230</v>
      </c>
      <c r="L13" s="41">
        <v>57963</v>
      </c>
      <c r="M13" s="41">
        <v>64221</v>
      </c>
    </row>
    <row r="14" spans="2:13" ht="10.5">
      <c r="B14" s="47" t="s">
        <v>14</v>
      </c>
      <c r="C14" s="50"/>
      <c r="D14" s="41">
        <v>27810</v>
      </c>
      <c r="E14" s="41">
        <v>25667</v>
      </c>
      <c r="F14" s="41">
        <v>31016</v>
      </c>
      <c r="G14" s="41">
        <v>29909</v>
      </c>
      <c r="H14" s="41">
        <v>39352</v>
      </c>
      <c r="I14" s="41">
        <v>37283</v>
      </c>
      <c r="J14" s="41">
        <v>55946</v>
      </c>
      <c r="K14" s="41">
        <v>44872</v>
      </c>
      <c r="L14" s="41">
        <v>43122</v>
      </c>
      <c r="M14" s="41">
        <v>41314</v>
      </c>
    </row>
    <row r="15" spans="2:13" ht="10.5">
      <c r="B15" s="47" t="s">
        <v>171</v>
      </c>
      <c r="C15" s="50"/>
      <c r="D15" s="41">
        <v>117425</v>
      </c>
      <c r="E15" s="41">
        <v>109983</v>
      </c>
      <c r="F15" s="41">
        <v>123722</v>
      </c>
      <c r="G15" s="41">
        <v>107012</v>
      </c>
      <c r="H15" s="41">
        <v>116581</v>
      </c>
      <c r="I15" s="41">
        <v>103096</v>
      </c>
      <c r="J15" s="41">
        <v>96765</v>
      </c>
      <c r="K15" s="41">
        <v>484</v>
      </c>
      <c r="L15" s="41"/>
      <c r="M15" s="41"/>
    </row>
    <row r="16" spans="2:14" ht="10.5">
      <c r="B16" s="44" t="s">
        <v>67</v>
      </c>
      <c r="C16" s="50"/>
      <c r="D16" s="42">
        <f aca="true" t="shared" si="0" ref="D16:J16">SUM(D10:D15)</f>
        <v>1397077</v>
      </c>
      <c r="E16" s="42">
        <f t="shared" si="0"/>
        <v>1329565</v>
      </c>
      <c r="F16" s="42">
        <f t="shared" si="0"/>
        <v>2015462</v>
      </c>
      <c r="G16" s="42">
        <f t="shared" si="0"/>
        <v>1396370</v>
      </c>
      <c r="H16" s="42">
        <f t="shared" si="0"/>
        <v>1426642</v>
      </c>
      <c r="I16" s="42">
        <f t="shared" si="0"/>
        <v>1476183</v>
      </c>
      <c r="J16" s="42">
        <f t="shared" si="0"/>
        <v>1628483</v>
      </c>
      <c r="K16" s="42">
        <v>2654195</v>
      </c>
      <c r="L16" s="42">
        <v>1738778</v>
      </c>
      <c r="M16" s="42">
        <v>1795182</v>
      </c>
      <c r="N16" s="36"/>
    </row>
    <row r="17" spans="2:13" ht="10.5">
      <c r="B17" s="44"/>
      <c r="C17" s="50"/>
      <c r="D17" s="38"/>
      <c r="E17" s="38"/>
      <c r="F17" s="38"/>
      <c r="G17" s="38"/>
      <c r="H17" s="38"/>
      <c r="I17" s="38"/>
      <c r="J17" s="38"/>
      <c r="K17" s="38"/>
      <c r="L17" s="38"/>
      <c r="M17" s="38"/>
    </row>
    <row r="18" spans="2:13" ht="10.5">
      <c r="B18" s="45"/>
      <c r="C18" s="50"/>
      <c r="D18" s="26"/>
      <c r="E18" s="26"/>
      <c r="F18" s="26"/>
      <c r="G18" s="26"/>
      <c r="H18" s="26"/>
      <c r="I18" s="26"/>
      <c r="J18" s="26"/>
      <c r="K18" s="26"/>
      <c r="L18" s="26"/>
      <c r="M18" s="26"/>
    </row>
    <row r="19" spans="1:13" ht="10.5">
      <c r="A19" s="22">
        <v>2</v>
      </c>
      <c r="B19" s="46" t="s">
        <v>148</v>
      </c>
      <c r="C19" s="49"/>
      <c r="D19" s="26"/>
      <c r="E19" s="26"/>
      <c r="F19" s="26"/>
      <c r="G19" s="26"/>
      <c r="H19" s="26"/>
      <c r="I19" s="26"/>
      <c r="J19" s="26"/>
      <c r="K19" s="26"/>
      <c r="L19" s="26"/>
      <c r="M19" s="26"/>
    </row>
    <row r="20" spans="1:13" ht="10.5">
      <c r="A20" s="22"/>
      <c r="B20" s="43" t="s">
        <v>96</v>
      </c>
      <c r="C20" s="51"/>
      <c r="D20" s="41">
        <v>798775</v>
      </c>
      <c r="E20" s="41">
        <v>843090</v>
      </c>
      <c r="F20" s="41">
        <v>1604589</v>
      </c>
      <c r="G20" s="41">
        <v>1041101</v>
      </c>
      <c r="H20" s="41">
        <v>1018548</v>
      </c>
      <c r="I20" s="41">
        <v>1082364</v>
      </c>
      <c r="J20" s="41">
        <v>1189076</v>
      </c>
      <c r="K20" s="41">
        <v>2225458</v>
      </c>
      <c r="L20" s="41">
        <v>1299543</v>
      </c>
      <c r="M20" s="41">
        <v>1315138</v>
      </c>
    </row>
    <row r="21" spans="1:13" ht="10.5">
      <c r="A21" s="22"/>
      <c r="B21" s="43" t="s">
        <v>48</v>
      </c>
      <c r="C21" s="51"/>
      <c r="D21" s="41">
        <v>71639</v>
      </c>
      <c r="E21" s="41">
        <v>69779</v>
      </c>
      <c r="F21" s="41">
        <v>76616</v>
      </c>
      <c r="G21" s="41">
        <v>79693</v>
      </c>
      <c r="H21" s="41">
        <v>103659</v>
      </c>
      <c r="I21" s="41">
        <v>115242</v>
      </c>
      <c r="J21" s="41">
        <v>138753</v>
      </c>
      <c r="K21" s="41">
        <v>144975</v>
      </c>
      <c r="L21" s="41">
        <v>147886</v>
      </c>
      <c r="M21" s="41">
        <v>183892</v>
      </c>
    </row>
    <row r="22" spans="1:13" ht="10.5">
      <c r="A22" s="22"/>
      <c r="B22" s="43" t="s">
        <v>17</v>
      </c>
      <c r="C22" s="51"/>
      <c r="D22" s="41">
        <v>10402</v>
      </c>
      <c r="E22" s="41">
        <v>9865</v>
      </c>
      <c r="F22" s="41">
        <v>13125</v>
      </c>
      <c r="G22" s="41">
        <v>11117</v>
      </c>
      <c r="H22" s="41">
        <v>11930</v>
      </c>
      <c r="I22" s="41">
        <v>10550</v>
      </c>
      <c r="J22" s="41">
        <v>12733</v>
      </c>
      <c r="K22" s="41">
        <v>11626</v>
      </c>
      <c r="L22" s="41">
        <v>13210</v>
      </c>
      <c r="M22" s="41">
        <v>10638</v>
      </c>
    </row>
    <row r="23" spans="1:13" ht="10.5">
      <c r="A23" s="22"/>
      <c r="B23" s="43" t="s">
        <v>45</v>
      </c>
      <c r="C23" s="51"/>
      <c r="D23" s="41">
        <v>203268</v>
      </c>
      <c r="E23" s="41">
        <v>117619</v>
      </c>
      <c r="F23" s="41">
        <v>70634</v>
      </c>
      <c r="G23" s="41">
        <v>57988</v>
      </c>
      <c r="H23" s="41">
        <v>66905</v>
      </c>
      <c r="I23" s="41">
        <v>65315</v>
      </c>
      <c r="J23" s="41">
        <v>63599</v>
      </c>
      <c r="K23" s="41">
        <v>51420</v>
      </c>
      <c r="L23" s="41">
        <v>43960</v>
      </c>
      <c r="M23" s="41">
        <v>42170</v>
      </c>
    </row>
    <row r="24" spans="1:13" ht="10.5">
      <c r="A24" s="22"/>
      <c r="B24" s="43" t="s">
        <v>21</v>
      </c>
      <c r="C24" s="51"/>
      <c r="D24" s="41">
        <v>6837</v>
      </c>
      <c r="E24" s="41">
        <v>7953</v>
      </c>
      <c r="F24" s="41">
        <v>11179</v>
      </c>
      <c r="G24" s="41">
        <v>14637</v>
      </c>
      <c r="H24" s="41">
        <v>15776</v>
      </c>
      <c r="I24" s="41">
        <v>12716</v>
      </c>
      <c r="J24" s="41">
        <v>14655</v>
      </c>
      <c r="K24" s="41">
        <v>13232</v>
      </c>
      <c r="L24" s="41">
        <v>22688</v>
      </c>
      <c r="M24" s="41">
        <v>29274</v>
      </c>
    </row>
    <row r="25" spans="1:13" ht="10.5">
      <c r="A25" s="22"/>
      <c r="B25" s="43" t="s">
        <v>81</v>
      </c>
      <c r="C25" s="51"/>
      <c r="D25" s="41">
        <v>198829</v>
      </c>
      <c r="E25" s="41">
        <v>203091</v>
      </c>
      <c r="F25" s="41">
        <v>172308</v>
      </c>
      <c r="G25" s="41">
        <v>142930</v>
      </c>
      <c r="H25" s="41">
        <v>155327</v>
      </c>
      <c r="I25" s="41">
        <v>139593</v>
      </c>
      <c r="J25" s="41">
        <v>152250</v>
      </c>
      <c r="K25" s="41">
        <v>162651</v>
      </c>
      <c r="L25" s="41">
        <v>165714</v>
      </c>
      <c r="M25" s="41">
        <v>168296</v>
      </c>
    </row>
    <row r="26" spans="1:13" ht="10.5">
      <c r="A26" s="22"/>
      <c r="B26" s="43" t="s">
        <v>18</v>
      </c>
      <c r="C26" s="51"/>
      <c r="D26" s="41">
        <v>46529</v>
      </c>
      <c r="E26" s="41">
        <v>31988</v>
      </c>
      <c r="F26" s="41">
        <v>30271</v>
      </c>
      <c r="G26" s="41">
        <v>19101</v>
      </c>
      <c r="H26" s="41">
        <v>20791</v>
      </c>
      <c r="I26" s="41">
        <v>17173</v>
      </c>
      <c r="J26" s="41">
        <v>22552</v>
      </c>
      <c r="K26" s="41">
        <v>13994</v>
      </c>
      <c r="L26" s="41">
        <v>20398</v>
      </c>
      <c r="M26" s="41">
        <v>20741</v>
      </c>
    </row>
    <row r="27" spans="1:13" ht="10.5">
      <c r="A27" s="22"/>
      <c r="B27" s="43" t="s">
        <v>19</v>
      </c>
      <c r="C27" s="51"/>
      <c r="D27" s="41">
        <v>405</v>
      </c>
      <c r="E27" s="41">
        <v>238</v>
      </c>
      <c r="F27" s="41">
        <v>146</v>
      </c>
      <c r="G27" s="41">
        <v>97</v>
      </c>
      <c r="H27" s="41">
        <v>266</v>
      </c>
      <c r="I27" s="41">
        <v>289</v>
      </c>
      <c r="J27" s="41">
        <v>421</v>
      </c>
      <c r="K27" s="41">
        <v>371</v>
      </c>
      <c r="L27" s="41">
        <v>590</v>
      </c>
      <c r="M27" s="41">
        <v>527</v>
      </c>
    </row>
    <row r="28" spans="1:13" ht="10.5">
      <c r="A28" s="22"/>
      <c r="B28" s="43" t="s">
        <v>20</v>
      </c>
      <c r="C28" s="51"/>
      <c r="D28" s="41">
        <v>7553</v>
      </c>
      <c r="E28" s="41">
        <v>7303</v>
      </c>
      <c r="F28" s="41">
        <v>8219</v>
      </c>
      <c r="G28" s="41">
        <v>9781</v>
      </c>
      <c r="H28" s="41">
        <v>11580</v>
      </c>
      <c r="I28" s="41">
        <v>11580</v>
      </c>
      <c r="J28" s="41">
        <v>12166</v>
      </c>
      <c r="K28" s="41">
        <v>9420</v>
      </c>
      <c r="L28" s="41">
        <v>7475</v>
      </c>
      <c r="M28" s="41">
        <v>7049</v>
      </c>
    </row>
    <row r="29" spans="1:13" ht="10.5">
      <c r="A29" s="22"/>
      <c r="B29" s="43" t="s">
        <v>6</v>
      </c>
      <c r="C29" s="51"/>
      <c r="D29" s="41">
        <v>52840</v>
      </c>
      <c r="E29" s="41">
        <v>38639</v>
      </c>
      <c r="F29" s="41">
        <v>28375</v>
      </c>
      <c r="G29" s="41">
        <v>19925</v>
      </c>
      <c r="H29" s="41">
        <v>21860</v>
      </c>
      <c r="I29" s="41">
        <v>21361</v>
      </c>
      <c r="J29" s="41">
        <v>22278</v>
      </c>
      <c r="K29" s="41">
        <v>21048</v>
      </c>
      <c r="L29" s="41">
        <v>17314</v>
      </c>
      <c r="M29" s="41">
        <v>17457</v>
      </c>
    </row>
    <row r="30" spans="1:13" ht="10.5">
      <c r="A30" s="22"/>
      <c r="B30" s="48" t="s">
        <v>67</v>
      </c>
      <c r="C30" s="52"/>
      <c r="D30" s="42">
        <f aca="true" t="shared" si="1" ref="D30:I30">SUM(D20:D29)</f>
        <v>1397077</v>
      </c>
      <c r="E30" s="42">
        <f t="shared" si="1"/>
        <v>1329565</v>
      </c>
      <c r="F30" s="42">
        <f t="shared" si="1"/>
        <v>2015462</v>
      </c>
      <c r="G30" s="42">
        <f t="shared" si="1"/>
        <v>1396370</v>
      </c>
      <c r="H30" s="42">
        <f t="shared" si="1"/>
        <v>1426642</v>
      </c>
      <c r="I30" s="42">
        <f t="shared" si="1"/>
        <v>1476183</v>
      </c>
      <c r="J30" s="42">
        <f>SUM(J20:J29)</f>
        <v>1628483</v>
      </c>
      <c r="K30" s="42">
        <v>2654195</v>
      </c>
      <c r="L30" s="42">
        <v>1738778</v>
      </c>
      <c r="M30" s="42">
        <v>1795182</v>
      </c>
    </row>
    <row r="31" spans="1:13" ht="10.5">
      <c r="A31" s="22"/>
      <c r="B31" s="48"/>
      <c r="C31" s="52"/>
      <c r="D31" s="42"/>
      <c r="E31" s="42"/>
      <c r="F31" s="42"/>
      <c r="G31" s="42"/>
      <c r="H31" s="42"/>
      <c r="I31" s="42"/>
      <c r="J31" s="42"/>
      <c r="K31" s="42"/>
      <c r="L31" s="42"/>
      <c r="M31" s="42"/>
    </row>
    <row r="32" spans="1:13" ht="10.5">
      <c r="A32" s="22"/>
      <c r="B32" s="48"/>
      <c r="C32" s="52"/>
      <c r="D32" s="42"/>
      <c r="E32" s="42"/>
      <c r="F32" s="42"/>
      <c r="G32" s="42"/>
      <c r="H32" s="42"/>
      <c r="I32" s="42"/>
      <c r="J32" s="42"/>
      <c r="K32" s="42"/>
      <c r="L32" s="42"/>
      <c r="M32" s="42"/>
    </row>
    <row r="33" spans="1:13" ht="10.5">
      <c r="A33" s="22">
        <v>3</v>
      </c>
      <c r="B33" s="46" t="s">
        <v>174</v>
      </c>
      <c r="C33" s="49"/>
      <c r="D33" s="29"/>
      <c r="E33" s="29"/>
      <c r="F33" s="29"/>
      <c r="G33" s="29"/>
      <c r="H33" s="29"/>
      <c r="I33" s="29"/>
      <c r="J33" s="29"/>
      <c r="K33" s="29"/>
      <c r="L33" s="29"/>
      <c r="M33" s="29"/>
    </row>
    <row r="34" spans="1:14" ht="10.5">
      <c r="A34" s="22"/>
      <c r="B34" s="43" t="s">
        <v>92</v>
      </c>
      <c r="C34" s="20"/>
      <c r="D34" s="41">
        <v>424588</v>
      </c>
      <c r="E34" s="41">
        <v>289700</v>
      </c>
      <c r="F34" s="41">
        <v>196930</v>
      </c>
      <c r="G34" s="41">
        <v>151589</v>
      </c>
      <c r="H34" s="41">
        <v>158784</v>
      </c>
      <c r="I34" s="41">
        <v>175650</v>
      </c>
      <c r="J34" s="41">
        <v>210388</v>
      </c>
      <c r="K34" s="41">
        <v>300022</v>
      </c>
      <c r="L34" s="41">
        <v>366253</v>
      </c>
      <c r="M34" s="41">
        <v>538427</v>
      </c>
      <c r="N34" s="36"/>
    </row>
    <row r="35" spans="1:13" ht="10.5">
      <c r="A35" s="22"/>
      <c r="B35" s="43" t="s">
        <v>93</v>
      </c>
      <c r="C35" s="20"/>
      <c r="D35" s="41">
        <v>13784</v>
      </c>
      <c r="E35" s="41">
        <v>18293</v>
      </c>
      <c r="F35" s="41">
        <v>20221</v>
      </c>
      <c r="G35" s="41">
        <v>18806</v>
      </c>
      <c r="H35" s="41">
        <v>24412</v>
      </c>
      <c r="I35" s="41">
        <v>27697</v>
      </c>
      <c r="J35" s="41">
        <v>39463</v>
      </c>
      <c r="K35" s="41">
        <v>50004</v>
      </c>
      <c r="L35" s="41">
        <v>47558</v>
      </c>
      <c r="M35" s="41">
        <v>46543</v>
      </c>
    </row>
    <row r="36" spans="1:13" ht="10.5">
      <c r="A36" s="22"/>
      <c r="B36" s="43" t="s">
        <v>94</v>
      </c>
      <c r="C36" s="20"/>
      <c r="D36" s="41">
        <v>546460</v>
      </c>
      <c r="E36" s="41">
        <v>549369</v>
      </c>
      <c r="F36" s="41">
        <v>735715</v>
      </c>
      <c r="G36" s="41">
        <v>631611</v>
      </c>
      <c r="H36" s="41">
        <v>682094</v>
      </c>
      <c r="I36" s="41">
        <v>707949</v>
      </c>
      <c r="J36" s="41">
        <v>692382</v>
      </c>
      <c r="K36" s="41">
        <v>626280</v>
      </c>
      <c r="L36" s="41">
        <v>619217</v>
      </c>
      <c r="M36" s="41">
        <v>647095</v>
      </c>
    </row>
    <row r="37" spans="1:14" ht="10.5">
      <c r="A37" s="22"/>
      <c r="B37" s="43" t="s">
        <v>95</v>
      </c>
      <c r="C37" s="20"/>
      <c r="D37" s="41">
        <v>246608</v>
      </c>
      <c r="E37" s="41">
        <v>341519</v>
      </c>
      <c r="F37" s="41">
        <v>925312</v>
      </c>
      <c r="G37" s="41">
        <v>451682</v>
      </c>
      <c r="H37" s="41">
        <v>414227</v>
      </c>
      <c r="I37" s="41">
        <v>399159</v>
      </c>
      <c r="J37" s="41">
        <v>487117</v>
      </c>
      <c r="K37" s="41">
        <v>1572133</v>
      </c>
      <c r="L37" s="41">
        <v>597824</v>
      </c>
      <c r="M37" s="41">
        <v>467326</v>
      </c>
      <c r="N37" s="36"/>
    </row>
    <row r="38" spans="1:13" ht="10.5">
      <c r="A38" s="22"/>
      <c r="B38" s="43" t="s">
        <v>6</v>
      </c>
      <c r="C38" s="20"/>
      <c r="D38" s="41">
        <v>165637</v>
      </c>
      <c r="E38" s="41">
        <v>130684</v>
      </c>
      <c r="F38" s="41">
        <v>137284</v>
      </c>
      <c r="G38" s="41">
        <v>142682</v>
      </c>
      <c r="H38" s="41">
        <v>147125</v>
      </c>
      <c r="I38" s="41">
        <v>165728</v>
      </c>
      <c r="J38" s="41">
        <v>199133</v>
      </c>
      <c r="K38" s="41">
        <v>105756</v>
      </c>
      <c r="L38" s="41">
        <v>107926</v>
      </c>
      <c r="M38" s="41">
        <v>95791</v>
      </c>
    </row>
    <row r="39" spans="2:13" ht="10.5">
      <c r="B39" s="44" t="s">
        <v>67</v>
      </c>
      <c r="D39" s="42">
        <f aca="true" t="shared" si="2" ref="D39:I39">SUM(D34:D38)</f>
        <v>1397077</v>
      </c>
      <c r="E39" s="42">
        <f t="shared" si="2"/>
        <v>1329565</v>
      </c>
      <c r="F39" s="42">
        <f t="shared" si="2"/>
        <v>2015462</v>
      </c>
      <c r="G39" s="42">
        <f t="shared" si="2"/>
        <v>1396370</v>
      </c>
      <c r="H39" s="42">
        <f t="shared" si="2"/>
        <v>1426642</v>
      </c>
      <c r="I39" s="42">
        <f t="shared" si="2"/>
        <v>1476183</v>
      </c>
      <c r="J39" s="42">
        <f>SUM(J34:J38)</f>
        <v>1628483</v>
      </c>
      <c r="K39" s="42">
        <v>2654195</v>
      </c>
      <c r="L39" s="42">
        <v>1738778</v>
      </c>
      <c r="M39" s="42">
        <v>1795182</v>
      </c>
    </row>
    <row r="40" spans="2:13" ht="10.5">
      <c r="B40" s="43"/>
      <c r="D40" s="42"/>
      <c r="E40" s="42"/>
      <c r="F40" s="42"/>
      <c r="G40" s="42"/>
      <c r="H40" s="42"/>
      <c r="I40" s="42"/>
      <c r="J40" s="42"/>
      <c r="K40" s="42"/>
      <c r="L40" s="42"/>
      <c r="M40" s="42"/>
    </row>
    <row r="41" spans="2:13" ht="10.5">
      <c r="B41" s="43"/>
      <c r="D41" s="29"/>
      <c r="E41" s="29"/>
      <c r="F41" s="29"/>
      <c r="G41" s="29"/>
      <c r="H41" s="29"/>
      <c r="I41" s="29"/>
      <c r="J41" s="29"/>
      <c r="K41" s="29"/>
      <c r="L41" s="29"/>
      <c r="M41" s="29"/>
    </row>
    <row r="42" spans="1:13" ht="10.5">
      <c r="A42" s="22">
        <v>4</v>
      </c>
      <c r="B42" s="46" t="s">
        <v>147</v>
      </c>
      <c r="D42" s="26"/>
      <c r="E42" s="26"/>
      <c r="F42" s="26"/>
      <c r="G42" s="26"/>
      <c r="H42" s="26"/>
      <c r="I42" s="26"/>
      <c r="J42" s="26"/>
      <c r="K42" s="26"/>
      <c r="L42" s="26"/>
      <c r="M42" s="26"/>
    </row>
    <row r="43" spans="2:13" ht="10.5">
      <c r="B43" s="43" t="s">
        <v>96</v>
      </c>
      <c r="C43" s="51"/>
      <c r="D43" s="26">
        <v>792614</v>
      </c>
      <c r="E43" s="26">
        <v>864651</v>
      </c>
      <c r="F43" s="26">
        <v>1286350</v>
      </c>
      <c r="G43" s="26">
        <v>1145765</v>
      </c>
      <c r="H43" s="26">
        <v>1014767</v>
      </c>
      <c r="I43" s="26">
        <v>1063121</v>
      </c>
      <c r="J43" s="26">
        <v>1139263</v>
      </c>
      <c r="K43" s="26">
        <v>1189777</v>
      </c>
      <c r="L43" s="113">
        <v>2456670</v>
      </c>
      <c r="M43" s="113">
        <v>1261008</v>
      </c>
    </row>
    <row r="44" spans="2:13" ht="10.5">
      <c r="B44" s="43" t="s">
        <v>48</v>
      </c>
      <c r="C44" s="51"/>
      <c r="D44" s="41">
        <v>68711</v>
      </c>
      <c r="E44" s="41">
        <v>72817</v>
      </c>
      <c r="F44" s="41">
        <v>74248</v>
      </c>
      <c r="G44" s="41">
        <v>79920</v>
      </c>
      <c r="H44" s="41">
        <v>101629</v>
      </c>
      <c r="I44" s="41">
        <v>113803</v>
      </c>
      <c r="J44" s="41">
        <v>140331</v>
      </c>
      <c r="K44" s="41">
        <v>125723</v>
      </c>
      <c r="L44" s="41">
        <v>136015</v>
      </c>
      <c r="M44" s="41">
        <v>156947</v>
      </c>
    </row>
    <row r="45" spans="2:13" ht="10.5">
      <c r="B45" s="43" t="s">
        <v>17</v>
      </c>
      <c r="C45" s="51"/>
      <c r="D45" s="41">
        <v>10500</v>
      </c>
      <c r="E45" s="41">
        <v>9825</v>
      </c>
      <c r="F45" s="41">
        <v>12564</v>
      </c>
      <c r="G45" s="41">
        <v>11243</v>
      </c>
      <c r="H45" s="41">
        <v>11666</v>
      </c>
      <c r="I45" s="41">
        <v>10180</v>
      </c>
      <c r="J45" s="41">
        <v>13280</v>
      </c>
      <c r="K45" s="41">
        <v>11311</v>
      </c>
      <c r="L45" s="41">
        <v>12484</v>
      </c>
      <c r="M45" s="41">
        <v>10947</v>
      </c>
    </row>
    <row r="46" spans="2:13" ht="10.5">
      <c r="B46" s="43" t="s">
        <v>45</v>
      </c>
      <c r="C46" s="51"/>
      <c r="D46" s="41">
        <v>213560</v>
      </c>
      <c r="E46" s="41">
        <v>130939</v>
      </c>
      <c r="F46" s="41">
        <v>73406</v>
      </c>
      <c r="G46" s="41">
        <v>59266</v>
      </c>
      <c r="H46" s="41">
        <v>65119</v>
      </c>
      <c r="I46" s="41">
        <v>65253</v>
      </c>
      <c r="J46" s="41">
        <v>65844</v>
      </c>
      <c r="K46" s="41">
        <v>53649</v>
      </c>
      <c r="L46" s="41">
        <v>42722</v>
      </c>
      <c r="M46" s="41">
        <v>42508</v>
      </c>
    </row>
    <row r="47" spans="2:13" ht="10.5">
      <c r="B47" s="43" t="s">
        <v>21</v>
      </c>
      <c r="C47" s="51"/>
      <c r="D47" s="41">
        <v>6627</v>
      </c>
      <c r="E47" s="41">
        <v>7750</v>
      </c>
      <c r="F47" s="41">
        <v>10270</v>
      </c>
      <c r="G47" s="41">
        <v>14085</v>
      </c>
      <c r="H47" s="41">
        <v>14940</v>
      </c>
      <c r="I47" s="41">
        <v>12900</v>
      </c>
      <c r="J47" s="41">
        <v>14108</v>
      </c>
      <c r="K47" s="41">
        <v>12406</v>
      </c>
      <c r="L47" s="41">
        <v>22315</v>
      </c>
      <c r="M47" s="41">
        <v>24899</v>
      </c>
    </row>
    <row r="48" spans="2:13" ht="10.5">
      <c r="B48" s="43" t="s">
        <v>81</v>
      </c>
      <c r="C48" s="51"/>
      <c r="D48" s="41">
        <v>200695</v>
      </c>
      <c r="E48" s="41">
        <v>207347</v>
      </c>
      <c r="F48" s="41">
        <v>175239</v>
      </c>
      <c r="G48" s="41">
        <v>140233</v>
      </c>
      <c r="H48" s="41">
        <v>149911</v>
      </c>
      <c r="I48" s="41">
        <v>139631</v>
      </c>
      <c r="J48" s="41">
        <v>142984</v>
      </c>
      <c r="K48" s="41">
        <v>161185</v>
      </c>
      <c r="L48" s="41">
        <v>156454</v>
      </c>
      <c r="M48" s="41">
        <v>167973</v>
      </c>
    </row>
    <row r="49" spans="2:13" ht="10.5">
      <c r="B49" s="43" t="s">
        <v>18</v>
      </c>
      <c r="C49" s="51"/>
      <c r="D49" s="41">
        <v>47941</v>
      </c>
      <c r="E49" s="41">
        <v>37603</v>
      </c>
      <c r="F49" s="41">
        <v>28587</v>
      </c>
      <c r="G49" s="41">
        <v>23622</v>
      </c>
      <c r="H49" s="41">
        <v>19544</v>
      </c>
      <c r="I49" s="41">
        <v>18633</v>
      </c>
      <c r="J49" s="41">
        <v>22658</v>
      </c>
      <c r="K49" s="41">
        <v>13594</v>
      </c>
      <c r="L49" s="41">
        <v>19377</v>
      </c>
      <c r="M49" s="41">
        <v>20990</v>
      </c>
    </row>
    <row r="50" spans="2:13" ht="10.5">
      <c r="B50" s="43" t="s">
        <v>19</v>
      </c>
      <c r="C50" s="51"/>
      <c r="D50" s="41">
        <v>422</v>
      </c>
      <c r="E50" s="41">
        <v>285</v>
      </c>
      <c r="F50" s="41">
        <v>169</v>
      </c>
      <c r="G50" s="41">
        <v>112</v>
      </c>
      <c r="H50" s="41">
        <v>269</v>
      </c>
      <c r="I50" s="41">
        <v>256</v>
      </c>
      <c r="J50" s="41">
        <v>410</v>
      </c>
      <c r="K50" s="41">
        <v>373</v>
      </c>
      <c r="L50" s="41">
        <v>586</v>
      </c>
      <c r="M50" s="41">
        <v>526</v>
      </c>
    </row>
    <row r="51" spans="2:13" ht="10.5">
      <c r="B51" s="43" t="s">
        <v>20</v>
      </c>
      <c r="C51" s="51"/>
      <c r="D51" s="26">
        <v>7760</v>
      </c>
      <c r="E51" s="26">
        <v>7596</v>
      </c>
      <c r="F51" s="26">
        <v>8451</v>
      </c>
      <c r="G51" s="26">
        <v>9738</v>
      </c>
      <c r="H51" s="26">
        <v>11880</v>
      </c>
      <c r="I51" s="26">
        <v>11856</v>
      </c>
      <c r="J51" s="26">
        <v>12253</v>
      </c>
      <c r="K51" s="26">
        <v>10017</v>
      </c>
      <c r="L51" s="26">
        <v>7978</v>
      </c>
      <c r="M51" s="26">
        <v>7256</v>
      </c>
    </row>
    <row r="52" spans="2:13" ht="10.5">
      <c r="B52" s="43" t="s">
        <v>6</v>
      </c>
      <c r="C52" s="51"/>
      <c r="D52" s="41">
        <v>50903</v>
      </c>
      <c r="E52" s="41">
        <v>45494</v>
      </c>
      <c r="F52" s="41">
        <v>28597</v>
      </c>
      <c r="G52" s="41">
        <v>22878</v>
      </c>
      <c r="H52" s="41">
        <v>20867</v>
      </c>
      <c r="I52" s="41">
        <v>21577</v>
      </c>
      <c r="J52" s="41">
        <v>22395</v>
      </c>
      <c r="K52" s="41">
        <v>21798</v>
      </c>
      <c r="L52" s="41">
        <v>16777</v>
      </c>
      <c r="M52" s="41">
        <v>18553</v>
      </c>
    </row>
    <row r="53" spans="2:14" ht="10.5">
      <c r="B53" s="48" t="s">
        <v>67</v>
      </c>
      <c r="C53" s="52"/>
      <c r="D53" s="42">
        <f>SUM(D43:D52)</f>
        <v>1399733</v>
      </c>
      <c r="E53" s="42">
        <f aca="true" t="shared" si="3" ref="E53:J53">SUM(E43:E52)</f>
        <v>1384307</v>
      </c>
      <c r="F53" s="42">
        <f t="shared" si="3"/>
        <v>1697881</v>
      </c>
      <c r="G53" s="42">
        <f t="shared" si="3"/>
        <v>1506862</v>
      </c>
      <c r="H53" s="42">
        <f t="shared" si="3"/>
        <v>1410592</v>
      </c>
      <c r="I53" s="42">
        <f t="shared" si="3"/>
        <v>1457210</v>
      </c>
      <c r="J53" s="42">
        <f t="shared" si="3"/>
        <v>1573526</v>
      </c>
      <c r="K53" s="42">
        <v>1599833</v>
      </c>
      <c r="L53" s="42">
        <v>2871378</v>
      </c>
      <c r="M53" s="42">
        <v>1711607</v>
      </c>
      <c r="N53" s="36"/>
    </row>
    <row r="54" spans="2:13" ht="10.5">
      <c r="B54" s="46"/>
      <c r="D54" s="120"/>
      <c r="E54" s="120"/>
      <c r="F54" s="120"/>
      <c r="G54" s="120"/>
      <c r="H54" s="120"/>
      <c r="I54" s="120"/>
      <c r="J54" s="120"/>
      <c r="K54" s="120"/>
      <c r="L54" s="120"/>
      <c r="M54" s="36"/>
    </row>
    <row r="55" spans="2:13" ht="10.5">
      <c r="B55" s="46"/>
      <c r="D55" s="120"/>
      <c r="E55" s="120"/>
      <c r="F55" s="120"/>
      <c r="G55" s="120"/>
      <c r="H55" s="120"/>
      <c r="I55" s="120"/>
      <c r="J55" s="120"/>
      <c r="K55" s="120"/>
      <c r="L55" s="120"/>
      <c r="M55" s="36"/>
    </row>
    <row r="56" spans="2:13" ht="10.5">
      <c r="B56" s="43"/>
      <c r="C56" s="119"/>
      <c r="D56" s="120"/>
      <c r="E56" s="120"/>
      <c r="F56" s="120"/>
      <c r="G56" s="120"/>
      <c r="H56" s="120"/>
      <c r="I56" s="120"/>
      <c r="J56" s="120"/>
      <c r="K56" s="120"/>
      <c r="L56" s="120"/>
      <c r="M56" s="36"/>
    </row>
    <row r="57" spans="1:13" ht="21">
      <c r="A57" s="22">
        <v>5</v>
      </c>
      <c r="B57" s="118" t="s">
        <v>162</v>
      </c>
      <c r="C57" s="119"/>
      <c r="F57" s="121"/>
      <c r="G57" s="121"/>
      <c r="H57" s="121"/>
      <c r="I57" s="121"/>
      <c r="J57" s="121"/>
      <c r="K57" s="87"/>
      <c r="L57" s="87"/>
      <c r="M57" s="36"/>
    </row>
    <row r="58" spans="2:13" ht="10.5">
      <c r="B58" s="43" t="s">
        <v>88</v>
      </c>
      <c r="C58" s="119"/>
      <c r="F58" s="121"/>
      <c r="G58" s="121"/>
      <c r="H58" s="121"/>
      <c r="I58" s="121"/>
      <c r="J58" s="121"/>
      <c r="K58" s="41">
        <v>956824</v>
      </c>
      <c r="L58" s="41">
        <v>2212160</v>
      </c>
      <c r="M58" s="41">
        <v>977001</v>
      </c>
    </row>
    <row r="59" spans="2:13" ht="10.5">
      <c r="B59" s="43" t="s">
        <v>89</v>
      </c>
      <c r="C59" s="119"/>
      <c r="F59" s="121"/>
      <c r="G59" s="121"/>
      <c r="H59" s="121"/>
      <c r="I59" s="121"/>
      <c r="J59" s="121"/>
      <c r="K59" s="41">
        <v>92757</v>
      </c>
      <c r="L59" s="41">
        <v>73062</v>
      </c>
      <c r="M59" s="41">
        <v>73353</v>
      </c>
    </row>
    <row r="60" spans="2:13" ht="10.5">
      <c r="B60" s="43" t="s">
        <v>91</v>
      </c>
      <c r="C60" s="119"/>
      <c r="F60" s="121"/>
      <c r="G60" s="121"/>
      <c r="H60" s="121"/>
      <c r="I60" s="121"/>
      <c r="J60" s="121"/>
      <c r="K60" s="41">
        <v>365323</v>
      </c>
      <c r="L60" s="41">
        <v>484944</v>
      </c>
      <c r="M60" s="41">
        <v>554172</v>
      </c>
    </row>
    <row r="61" spans="2:13" ht="10.5">
      <c r="B61" s="43" t="s">
        <v>125</v>
      </c>
      <c r="C61" s="119"/>
      <c r="F61" s="121"/>
      <c r="G61" s="121"/>
      <c r="H61" s="121"/>
      <c r="I61" s="121"/>
      <c r="J61" s="121"/>
      <c r="K61" s="41">
        <v>105381</v>
      </c>
      <c r="L61" s="41">
        <v>58578</v>
      </c>
      <c r="M61" s="41">
        <v>64966</v>
      </c>
    </row>
    <row r="62" spans="2:13" ht="10.5">
      <c r="B62" s="43" t="s">
        <v>14</v>
      </c>
      <c r="C62" s="119"/>
      <c r="F62" s="121"/>
      <c r="G62" s="121"/>
      <c r="H62" s="121"/>
      <c r="I62" s="121"/>
      <c r="J62" s="121"/>
      <c r="K62" s="41">
        <v>45155</v>
      </c>
      <c r="L62" s="41">
        <v>42634</v>
      </c>
      <c r="M62" s="41">
        <v>42115</v>
      </c>
    </row>
    <row r="63" spans="2:13" ht="10.5">
      <c r="B63" s="44" t="s">
        <v>67</v>
      </c>
      <c r="C63" s="119"/>
      <c r="F63" s="121"/>
      <c r="G63" s="121"/>
      <c r="H63" s="121"/>
      <c r="I63" s="121"/>
      <c r="J63" s="121"/>
      <c r="K63" s="42">
        <v>1565440</v>
      </c>
      <c r="L63" s="42">
        <v>2871378</v>
      </c>
      <c r="M63" s="42">
        <v>1711607</v>
      </c>
    </row>
    <row r="64" spans="1:13" s="14" customFormat="1" ht="10.5">
      <c r="A64" s="106"/>
      <c r="B64" s="95"/>
      <c r="C64" s="95"/>
      <c r="D64" s="79"/>
      <c r="E64" s="79"/>
      <c r="F64" s="79"/>
      <c r="G64" s="79"/>
      <c r="H64" s="79"/>
      <c r="I64" s="79"/>
      <c r="J64" s="79"/>
      <c r="K64" s="79"/>
      <c r="M64" s="117"/>
    </row>
    <row r="65" spans="1:13" s="14" customFormat="1" ht="10.5">
      <c r="A65" s="106"/>
      <c r="B65" s="95"/>
      <c r="C65" s="95"/>
      <c r="D65" s="79"/>
      <c r="E65" s="79"/>
      <c r="F65" s="79"/>
      <c r="G65" s="79"/>
      <c r="H65" s="79"/>
      <c r="I65" s="79"/>
      <c r="J65" s="79"/>
      <c r="K65" s="79"/>
      <c r="M65" s="117"/>
    </row>
    <row r="66" ht="10.5">
      <c r="B66" s="82" t="s">
        <v>123</v>
      </c>
    </row>
    <row r="67" ht="10.5">
      <c r="B67" s="13" t="s">
        <v>163</v>
      </c>
    </row>
    <row r="68" ht="12.75" customHeight="1">
      <c r="B68" s="13" t="s">
        <v>172</v>
      </c>
    </row>
    <row r="69" spans="2:11" ht="21.75" customHeight="1">
      <c r="B69" s="139" t="s">
        <v>170</v>
      </c>
      <c r="C69" s="140"/>
      <c r="D69" s="140"/>
      <c r="E69" s="140"/>
      <c r="F69" s="140"/>
      <c r="G69" s="140"/>
      <c r="H69" s="140"/>
      <c r="I69" s="140"/>
      <c r="J69" s="140"/>
      <c r="K69" s="140"/>
    </row>
    <row r="70" ht="12.75" customHeight="1"/>
    <row r="71" ht="22.5" customHeight="1"/>
  </sheetData>
  <sheetProtection/>
  <mergeCells count="1">
    <mergeCell ref="B69:K69"/>
  </mergeCells>
  <printOptions/>
  <pageMargins left="0.984251968503937" right="0.984251968503937" top="0.7874015748031497" bottom="0.3937007874015748" header="0.5118110236220472" footer="0.5118110236220472"/>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indexed="24"/>
  </sheetPr>
  <dimension ref="B1:H41"/>
  <sheetViews>
    <sheetView showGridLines="0"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8" width="9.57421875" style="0" customWidth="1"/>
  </cols>
  <sheetData>
    <row r="1" spans="2:3" ht="12.75">
      <c r="B1" s="3" t="s">
        <v>185</v>
      </c>
      <c r="C1" s="2"/>
    </row>
    <row r="2" ht="33.75" customHeight="1"/>
    <row r="3" spans="2:4" ht="12.75">
      <c r="B3" s="3"/>
      <c r="D3" s="15" t="s">
        <v>5</v>
      </c>
    </row>
    <row r="4" spans="2:7" ht="14.25">
      <c r="B4" s="34"/>
      <c r="G4" s="56"/>
    </row>
    <row r="5" spans="2:7" ht="14.25">
      <c r="B5" s="34"/>
      <c r="D5" s="17" t="s">
        <v>87</v>
      </c>
      <c r="E5" s="17" t="s">
        <v>121</v>
      </c>
      <c r="F5" s="17" t="s">
        <v>157</v>
      </c>
      <c r="G5" s="17" t="s">
        <v>175</v>
      </c>
    </row>
    <row r="6" spans="2:7" ht="12.75">
      <c r="B6" s="18" t="s">
        <v>74</v>
      </c>
      <c r="C6" s="92" t="s">
        <v>65</v>
      </c>
      <c r="D6" s="134" t="s">
        <v>144</v>
      </c>
      <c r="F6" s="134" t="s">
        <v>179</v>
      </c>
      <c r="G6" s="134"/>
    </row>
    <row r="7" spans="2:7" ht="12.75">
      <c r="B7" s="25" t="s">
        <v>99</v>
      </c>
      <c r="C7" s="23" t="s">
        <v>88</v>
      </c>
      <c r="D7" s="41">
        <v>588876</v>
      </c>
      <c r="E7" s="41">
        <v>1627310</v>
      </c>
      <c r="F7" s="41">
        <v>634959</v>
      </c>
      <c r="G7" s="41">
        <v>474456</v>
      </c>
    </row>
    <row r="8" spans="2:8" ht="12.75">
      <c r="B8" s="25" t="s">
        <v>115</v>
      </c>
      <c r="C8" s="23" t="s">
        <v>91</v>
      </c>
      <c r="D8" s="41"/>
      <c r="E8" s="41">
        <v>174286</v>
      </c>
      <c r="F8" s="41">
        <v>266685</v>
      </c>
      <c r="G8" s="41">
        <v>434596</v>
      </c>
      <c r="H8" s="36"/>
    </row>
    <row r="9" spans="2:7" ht="12.75">
      <c r="B9" s="25" t="s">
        <v>110</v>
      </c>
      <c r="C9" s="23" t="s">
        <v>91</v>
      </c>
      <c r="D9" s="41">
        <v>149115</v>
      </c>
      <c r="E9" s="41">
        <v>227001</v>
      </c>
      <c r="F9" s="41">
        <v>236181</v>
      </c>
      <c r="G9" s="41">
        <v>260021</v>
      </c>
    </row>
    <row r="10" spans="2:7" ht="12.75">
      <c r="B10" s="25" t="s">
        <v>97</v>
      </c>
      <c r="C10" s="23" t="s">
        <v>88</v>
      </c>
      <c r="D10" s="41">
        <v>171481</v>
      </c>
      <c r="E10" s="41">
        <v>195082</v>
      </c>
      <c r="F10" s="41">
        <v>206131</v>
      </c>
      <c r="G10" s="41">
        <v>235712</v>
      </c>
    </row>
    <row r="11" spans="2:7" ht="12.75">
      <c r="B11" s="25" t="s">
        <v>138</v>
      </c>
      <c r="C11" s="23" t="s">
        <v>88</v>
      </c>
      <c r="D11" s="41">
        <v>140721</v>
      </c>
      <c r="E11" s="41">
        <v>146554</v>
      </c>
      <c r="F11" s="41">
        <v>157459</v>
      </c>
      <c r="G11" s="41">
        <v>150613</v>
      </c>
    </row>
    <row r="12" spans="2:7" ht="12.75">
      <c r="B12" s="25" t="s">
        <v>113</v>
      </c>
      <c r="C12" s="23" t="s">
        <v>13</v>
      </c>
      <c r="D12" s="41">
        <v>59681</v>
      </c>
      <c r="E12" s="41">
        <v>66881</v>
      </c>
      <c r="F12" s="41">
        <v>44596</v>
      </c>
      <c r="G12" s="41">
        <v>48732</v>
      </c>
    </row>
    <row r="13" spans="2:7" ht="12.75">
      <c r="B13" s="25" t="s">
        <v>120</v>
      </c>
      <c r="C13" s="91" t="s">
        <v>88</v>
      </c>
      <c r="D13" s="41">
        <v>75575</v>
      </c>
      <c r="E13" s="41">
        <v>45425</v>
      </c>
      <c r="F13" s="41">
        <v>47467</v>
      </c>
      <c r="G13" s="41">
        <v>46146</v>
      </c>
    </row>
    <row r="14" spans="2:7" ht="12.75">
      <c r="B14" s="25" t="s">
        <v>100</v>
      </c>
      <c r="C14" s="23" t="s">
        <v>89</v>
      </c>
      <c r="D14" s="41">
        <v>57366</v>
      </c>
      <c r="E14" s="41">
        <v>52091</v>
      </c>
      <c r="F14" s="41">
        <v>36208</v>
      </c>
      <c r="G14" s="41">
        <v>34161</v>
      </c>
    </row>
    <row r="15" spans="2:7" ht="12.75">
      <c r="B15" s="25" t="s">
        <v>117</v>
      </c>
      <c r="C15" s="23" t="s">
        <v>89</v>
      </c>
      <c r="D15" s="41">
        <v>27187</v>
      </c>
      <c r="E15" s="41">
        <v>20529</v>
      </c>
      <c r="F15" s="41">
        <v>20157</v>
      </c>
      <c r="G15" s="41">
        <v>19987</v>
      </c>
    </row>
    <row r="16" spans="2:7" ht="12.75">
      <c r="B16" s="25" t="s">
        <v>109</v>
      </c>
      <c r="C16" s="23" t="s">
        <v>89</v>
      </c>
      <c r="D16" s="41">
        <v>13558</v>
      </c>
      <c r="E16" s="41">
        <v>18596</v>
      </c>
      <c r="F16" s="41">
        <v>15666</v>
      </c>
      <c r="G16" s="41">
        <v>16518</v>
      </c>
    </row>
    <row r="17" spans="2:7" ht="12.75">
      <c r="B17" s="25" t="s">
        <v>112</v>
      </c>
      <c r="C17" s="23" t="s">
        <v>91</v>
      </c>
      <c r="D17" s="41">
        <v>10571</v>
      </c>
      <c r="E17" s="41">
        <v>10773</v>
      </c>
      <c r="F17" s="41">
        <v>11574</v>
      </c>
      <c r="G17" s="41">
        <v>12465</v>
      </c>
    </row>
    <row r="18" spans="2:7" ht="12.75">
      <c r="B18" s="25" t="s">
        <v>114</v>
      </c>
      <c r="C18" s="23" t="s">
        <v>13</v>
      </c>
      <c r="D18" s="41"/>
      <c r="E18" s="41">
        <v>10393</v>
      </c>
      <c r="F18" s="41">
        <v>10182</v>
      </c>
      <c r="G18" s="41">
        <v>12173</v>
      </c>
    </row>
    <row r="19" spans="2:7" ht="12.75">
      <c r="B19" s="25" t="s">
        <v>116</v>
      </c>
      <c r="C19" s="23" t="s">
        <v>14</v>
      </c>
      <c r="D19" s="41">
        <v>15240</v>
      </c>
      <c r="E19" s="41">
        <v>11144</v>
      </c>
      <c r="F19" s="41">
        <v>12341</v>
      </c>
      <c r="G19" s="41">
        <v>11268</v>
      </c>
    </row>
    <row r="20" spans="2:7" ht="12.75">
      <c r="B20" s="25" t="s">
        <v>105</v>
      </c>
      <c r="C20" s="23" t="s">
        <v>14</v>
      </c>
      <c r="D20" s="41">
        <v>16986</v>
      </c>
      <c r="E20" s="41">
        <v>12760</v>
      </c>
      <c r="F20" s="41">
        <v>10469</v>
      </c>
      <c r="G20" s="41">
        <v>11241</v>
      </c>
    </row>
    <row r="21" spans="2:7" ht="12.75">
      <c r="B21" s="25" t="s">
        <v>111</v>
      </c>
      <c r="C21" s="23" t="s">
        <v>14</v>
      </c>
      <c r="D21" s="41">
        <v>17217</v>
      </c>
      <c r="E21" s="41">
        <f>8098+268</f>
        <v>8366</v>
      </c>
      <c r="F21" s="41">
        <v>7837</v>
      </c>
      <c r="G21" s="41">
        <v>7195</v>
      </c>
    </row>
    <row r="22" spans="2:7" ht="12.75">
      <c r="B22" s="25" t="s">
        <v>119</v>
      </c>
      <c r="C22" s="23" t="s">
        <v>14</v>
      </c>
      <c r="D22" s="41">
        <v>5880</v>
      </c>
      <c r="E22" s="41">
        <v>4535</v>
      </c>
      <c r="F22" s="41">
        <v>5356</v>
      </c>
      <c r="G22" s="41">
        <v>5036</v>
      </c>
    </row>
    <row r="23" spans="2:7" ht="12.75">
      <c r="B23" s="25" t="s">
        <v>107</v>
      </c>
      <c r="C23" s="23" t="s">
        <v>14</v>
      </c>
      <c r="D23" s="41"/>
      <c r="E23" s="41">
        <v>5776</v>
      </c>
      <c r="F23" s="41">
        <v>4985</v>
      </c>
      <c r="G23" s="41">
        <v>4638</v>
      </c>
    </row>
    <row r="24" spans="2:7" ht="12.75">
      <c r="B24" s="25" t="s">
        <v>102</v>
      </c>
      <c r="C24" s="23" t="s">
        <v>13</v>
      </c>
      <c r="D24" s="41">
        <v>1810</v>
      </c>
      <c r="E24" s="41">
        <v>2573</v>
      </c>
      <c r="F24" s="41">
        <v>2629</v>
      </c>
      <c r="G24" s="41">
        <v>2683</v>
      </c>
    </row>
    <row r="25" spans="2:7" ht="12.75">
      <c r="B25" s="25" t="s">
        <v>104</v>
      </c>
      <c r="C25" s="23" t="s">
        <v>91</v>
      </c>
      <c r="D25" s="41">
        <v>2867</v>
      </c>
      <c r="E25" s="41">
        <v>3461</v>
      </c>
      <c r="F25" s="41">
        <v>2601</v>
      </c>
      <c r="G25" s="41">
        <v>2474</v>
      </c>
    </row>
    <row r="26" spans="2:7" ht="12.75">
      <c r="B26" s="25" t="s">
        <v>118</v>
      </c>
      <c r="C26" s="23" t="s">
        <v>14</v>
      </c>
      <c r="D26" s="41"/>
      <c r="E26" s="41">
        <v>1599</v>
      </c>
      <c r="F26" s="41">
        <v>1598</v>
      </c>
      <c r="G26" s="41">
        <v>1352</v>
      </c>
    </row>
    <row r="27" spans="2:7" ht="12.75">
      <c r="B27" s="25" t="s">
        <v>98</v>
      </c>
      <c r="C27" s="23" t="s">
        <v>91</v>
      </c>
      <c r="D27" s="41">
        <v>925</v>
      </c>
      <c r="E27" s="41">
        <v>958</v>
      </c>
      <c r="F27" s="41">
        <v>1096</v>
      </c>
      <c r="G27" s="41">
        <v>1122</v>
      </c>
    </row>
    <row r="28" spans="2:7" ht="12.75">
      <c r="B28" s="25" t="s">
        <v>103</v>
      </c>
      <c r="C28" s="23" t="s">
        <v>89</v>
      </c>
      <c r="D28" s="41">
        <v>743</v>
      </c>
      <c r="E28" s="41">
        <v>1174</v>
      </c>
      <c r="F28" s="41">
        <v>807</v>
      </c>
      <c r="G28" s="41">
        <v>708</v>
      </c>
    </row>
    <row r="29" spans="2:7" ht="12.75">
      <c r="B29" s="25" t="s">
        <v>106</v>
      </c>
      <c r="C29" s="23" t="s">
        <v>89</v>
      </c>
      <c r="D29" s="41">
        <v>219</v>
      </c>
      <c r="E29" s="41">
        <v>480</v>
      </c>
      <c r="F29" s="41">
        <v>702</v>
      </c>
      <c r="G29" s="41">
        <v>668</v>
      </c>
    </row>
    <row r="30" spans="2:7" ht="12.75">
      <c r="B30" s="25" t="s">
        <v>101</v>
      </c>
      <c r="C30" s="23" t="s">
        <v>13</v>
      </c>
      <c r="D30" s="41">
        <v>440</v>
      </c>
      <c r="E30" s="41">
        <v>383</v>
      </c>
      <c r="F30" s="41">
        <v>556</v>
      </c>
      <c r="G30" s="41">
        <v>633</v>
      </c>
    </row>
    <row r="31" spans="2:7" ht="12.75">
      <c r="B31" s="25" t="s">
        <v>108</v>
      </c>
      <c r="C31" s="23" t="s">
        <v>14</v>
      </c>
      <c r="D31" s="41">
        <v>623</v>
      </c>
      <c r="E31" s="41">
        <v>692</v>
      </c>
      <c r="F31" s="41">
        <v>536</v>
      </c>
      <c r="G31" s="41">
        <v>584</v>
      </c>
    </row>
    <row r="32" spans="2:7" ht="12.75">
      <c r="B32" s="25" t="s">
        <v>180</v>
      </c>
      <c r="C32" s="23" t="s">
        <v>91</v>
      </c>
      <c r="D32" s="41">
        <v>174637</v>
      </c>
      <c r="E32" s="41">
        <v>4889</v>
      </c>
      <c r="F32" s="41"/>
      <c r="G32" s="41"/>
    </row>
    <row r="33" spans="2:7" ht="12.75">
      <c r="B33" s="114" t="s">
        <v>181</v>
      </c>
      <c r="C33" s="27" t="s">
        <v>90</v>
      </c>
      <c r="D33" s="115">
        <v>96765</v>
      </c>
      <c r="E33" s="115">
        <v>484</v>
      </c>
      <c r="F33" s="115"/>
      <c r="G33" s="115"/>
    </row>
    <row r="34" spans="2:7" ht="12.75">
      <c r="B34" s="83" t="s">
        <v>67</v>
      </c>
      <c r="C34" s="23"/>
      <c r="D34" s="42">
        <f>SUM(D7:D33)</f>
        <v>1628483</v>
      </c>
      <c r="E34" s="42">
        <v>2654195</v>
      </c>
      <c r="F34" s="42">
        <f>SUM(F7:F33)</f>
        <v>1738778</v>
      </c>
      <c r="G34" s="42">
        <f>SUM(G7:G31)</f>
        <v>1795182</v>
      </c>
    </row>
    <row r="36" ht="12.75">
      <c r="B36" s="94" t="s">
        <v>124</v>
      </c>
    </row>
    <row r="37" spans="2:5" ht="32.25" customHeight="1">
      <c r="B37" s="136" t="s">
        <v>186</v>
      </c>
      <c r="C37" s="141"/>
      <c r="D37" s="141"/>
      <c r="E37" s="141"/>
    </row>
    <row r="38" ht="12.75">
      <c r="B38" s="93" t="s">
        <v>182</v>
      </c>
    </row>
    <row r="39" ht="12.75">
      <c r="B39" s="93" t="s">
        <v>183</v>
      </c>
    </row>
    <row r="40" spans="2:5" ht="24" customHeight="1">
      <c r="B40" s="139" t="s">
        <v>184</v>
      </c>
      <c r="C40" s="139"/>
      <c r="D40" s="139"/>
      <c r="E40" s="139"/>
    </row>
    <row r="41" ht="34.5" customHeight="1">
      <c r="F41" s="116"/>
    </row>
  </sheetData>
  <sheetProtection/>
  <mergeCells count="2">
    <mergeCell ref="B37:E37"/>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A59"/>
  <sheetViews>
    <sheetView showGridLines="0" zoomScalePageLayoutView="0" workbookViewId="0" topLeftCell="A1">
      <pane xSplit="6" topLeftCell="G1" activePane="topRight" state="frozen"/>
      <selection pane="topLeft" activeCell="C48" sqref="C48:C51"/>
      <selection pane="topRight" activeCell="A1" sqref="A1"/>
    </sheetView>
  </sheetViews>
  <sheetFormatPr defaultColWidth="9.140625" defaultRowHeight="12.75"/>
  <cols>
    <col min="1" max="1" width="6.00390625" style="12" customWidth="1"/>
    <col min="2" max="5" width="9.140625" style="13" customWidth="1"/>
    <col min="6" max="6" width="13.140625" style="13" customWidth="1"/>
    <col min="7" max="7" width="1.7109375" style="14" customWidth="1"/>
    <col min="8" max="8" width="10.7109375" style="13" customWidth="1"/>
    <col min="9" max="9" width="6.28125" style="13" customWidth="1"/>
    <col min="10" max="10" width="10.7109375" style="13" customWidth="1"/>
    <col min="11" max="11" width="5.28125" style="13" bestFit="1" customWidth="1"/>
    <col min="12" max="12" width="14.8515625" style="13" customWidth="1"/>
    <col min="13" max="13" width="5.57421875" style="13" customWidth="1"/>
    <col min="14" max="14" width="10.140625" style="13" customWidth="1"/>
    <col min="15" max="15" width="4.8515625" style="13" bestFit="1" customWidth="1"/>
    <col min="16" max="16" width="10.140625" style="13" customWidth="1"/>
    <col min="17" max="17" width="4.8515625" style="13" bestFit="1" customWidth="1"/>
    <col min="18" max="18" width="9.57421875" style="13" customWidth="1"/>
    <col min="19" max="19" width="4.8515625" style="13" customWidth="1"/>
    <col min="20" max="20" width="9.421875" style="13" customWidth="1"/>
    <col min="21" max="21" width="4.8515625" style="13" customWidth="1"/>
    <col min="22" max="22" width="9.8515625" style="13" customWidth="1"/>
    <col min="23" max="23" width="7.00390625" style="13" customWidth="1"/>
    <col min="24" max="24" width="11.140625" style="13" customWidth="1"/>
    <col min="25" max="25" width="8.140625" style="13" customWidth="1"/>
    <col min="26" max="26" width="10.140625" style="13" customWidth="1"/>
    <col min="27" max="16384" width="9.140625" style="13" customWidth="1"/>
  </cols>
  <sheetData>
    <row r="1" ht="12.75">
      <c r="B1" s="3" t="s">
        <v>158</v>
      </c>
    </row>
    <row r="2" ht="10.5">
      <c r="B2" s="13" t="s">
        <v>152</v>
      </c>
    </row>
    <row r="4" spans="8:14" ht="10.5">
      <c r="H4" s="15" t="s">
        <v>5</v>
      </c>
      <c r="I4" s="15"/>
      <c r="J4" s="15"/>
      <c r="K4" s="15"/>
      <c r="L4" s="15"/>
      <c r="M4" s="15"/>
      <c r="N4" s="15"/>
    </row>
    <row r="5" spans="8:13" ht="10.5">
      <c r="H5" s="16"/>
      <c r="I5" s="16"/>
      <c r="J5" s="16"/>
      <c r="K5" s="16"/>
      <c r="L5" s="16"/>
      <c r="M5" s="16"/>
    </row>
    <row r="6" spans="8:27" ht="12.75">
      <c r="H6" s="142" t="s">
        <v>11</v>
      </c>
      <c r="I6" s="137"/>
      <c r="J6" s="142" t="s">
        <v>10</v>
      </c>
      <c r="K6" s="137"/>
      <c r="L6" s="142" t="s">
        <v>9</v>
      </c>
      <c r="M6" s="137"/>
      <c r="N6" s="142" t="s">
        <v>8</v>
      </c>
      <c r="O6" s="137"/>
      <c r="P6" s="142" t="s">
        <v>7</v>
      </c>
      <c r="Q6" s="137"/>
      <c r="R6" s="142" t="s">
        <v>68</v>
      </c>
      <c r="S6" s="137"/>
      <c r="T6" s="142" t="s">
        <v>87</v>
      </c>
      <c r="U6" s="137"/>
      <c r="V6" s="142" t="s">
        <v>121</v>
      </c>
      <c r="W6" s="137"/>
      <c r="X6" s="142" t="s">
        <v>157</v>
      </c>
      <c r="Y6" s="137"/>
      <c r="Z6" s="142" t="s">
        <v>175</v>
      </c>
      <c r="AA6" s="137"/>
    </row>
    <row r="7" ht="10.5">
      <c r="Y7" s="98" t="s">
        <v>122</v>
      </c>
    </row>
    <row r="8" spans="7:21" ht="10.5">
      <c r="G8" s="20"/>
      <c r="H8" s="57"/>
      <c r="I8" s="57"/>
      <c r="J8" s="57"/>
      <c r="K8" s="57"/>
      <c r="L8" s="57"/>
      <c r="M8" s="57"/>
      <c r="N8" s="57"/>
      <c r="O8" s="57"/>
      <c r="P8" s="57"/>
      <c r="Q8" s="57"/>
      <c r="R8" s="57"/>
      <c r="S8" s="57"/>
      <c r="T8" s="57"/>
      <c r="U8" s="57"/>
    </row>
    <row r="9" spans="1:17" ht="12.75">
      <c r="A9" s="22">
        <v>1</v>
      </c>
      <c r="B9" s="144" t="s">
        <v>153</v>
      </c>
      <c r="C9" s="145"/>
      <c r="D9" s="145"/>
      <c r="E9" s="145"/>
      <c r="F9" s="146"/>
      <c r="G9" s="71"/>
      <c r="H9" s="72"/>
      <c r="I9" s="72"/>
      <c r="J9" s="72"/>
      <c r="K9" s="72"/>
      <c r="L9" s="72"/>
      <c r="M9" s="72"/>
      <c r="N9" s="72"/>
      <c r="O9" s="72"/>
      <c r="P9" s="72"/>
      <c r="Q9" s="72"/>
    </row>
    <row r="10" spans="1:27" ht="10.5">
      <c r="A10" s="22"/>
      <c r="B10" s="24" t="s">
        <v>96</v>
      </c>
      <c r="C10" s="23"/>
      <c r="D10" s="23"/>
      <c r="E10" s="23"/>
      <c r="F10" s="59"/>
      <c r="G10" s="85"/>
      <c r="H10" s="108">
        <v>708123</v>
      </c>
      <c r="I10" s="80">
        <v>0.8934020847474307</v>
      </c>
      <c r="J10" s="109">
        <v>782531</v>
      </c>
      <c r="K10" s="80">
        <v>0.9050252645286943</v>
      </c>
      <c r="L10" s="109">
        <v>1079021</v>
      </c>
      <c r="M10" s="80">
        <v>0.8388238037859058</v>
      </c>
      <c r="N10" s="109">
        <v>975828</v>
      </c>
      <c r="O10" s="80">
        <v>0.851682500338202</v>
      </c>
      <c r="P10" s="109">
        <v>922924</v>
      </c>
      <c r="Q10" s="80">
        <v>0.909493509347466</v>
      </c>
      <c r="R10" s="109">
        <v>947483</v>
      </c>
      <c r="S10" s="80">
        <v>0.8912278094403177</v>
      </c>
      <c r="T10" s="109">
        <v>1012052</v>
      </c>
      <c r="U10" s="80">
        <v>0.888339215791262</v>
      </c>
      <c r="V10" s="109">
        <v>1046560</v>
      </c>
      <c r="W10" s="80">
        <v>0.8796270225428798</v>
      </c>
      <c r="X10" s="109">
        <v>2035436</v>
      </c>
      <c r="Y10" s="80">
        <v>0.828534561011451</v>
      </c>
      <c r="Z10" s="109">
        <v>1148236</v>
      </c>
      <c r="AA10" s="80">
        <v>0.910569956733026</v>
      </c>
    </row>
    <row r="11" spans="1:27" ht="10.5">
      <c r="A11" s="22"/>
      <c r="B11" s="25" t="s">
        <v>48</v>
      </c>
      <c r="C11" s="23"/>
      <c r="D11" s="23"/>
      <c r="E11" s="23"/>
      <c r="F11" s="59"/>
      <c r="G11" s="85"/>
      <c r="H11" s="108">
        <v>65092</v>
      </c>
      <c r="I11" s="110">
        <v>0.9473301218145567</v>
      </c>
      <c r="J11" s="109">
        <v>69153</v>
      </c>
      <c r="K11" s="110">
        <v>0.949682079734128</v>
      </c>
      <c r="L11" s="109">
        <v>69463</v>
      </c>
      <c r="M11" s="110">
        <v>0.9355538196315052</v>
      </c>
      <c r="N11" s="109">
        <v>75970</v>
      </c>
      <c r="O11" s="110">
        <v>0.9505755755755756</v>
      </c>
      <c r="P11" s="109">
        <v>95832</v>
      </c>
      <c r="Q11" s="110">
        <v>0.9429591947180431</v>
      </c>
      <c r="R11" s="109">
        <v>105980</v>
      </c>
      <c r="S11" s="110">
        <v>0.9312584026783125</v>
      </c>
      <c r="T11" s="109">
        <v>126480</v>
      </c>
      <c r="U11" s="110">
        <v>0.901297646279154</v>
      </c>
      <c r="V11" s="109">
        <v>118530</v>
      </c>
      <c r="W11" s="110">
        <v>0.942786920452105</v>
      </c>
      <c r="X11" s="109">
        <v>127428</v>
      </c>
      <c r="Y11" s="110">
        <v>0.936867257287799</v>
      </c>
      <c r="Z11" s="109">
        <v>145999</v>
      </c>
      <c r="AA11" s="110">
        <v>0.930239374072163</v>
      </c>
    </row>
    <row r="12" spans="1:27" ht="10.5">
      <c r="A12" s="22"/>
      <c r="B12" s="25" t="s">
        <v>17</v>
      </c>
      <c r="C12" s="23"/>
      <c r="D12" s="23"/>
      <c r="E12" s="23"/>
      <c r="F12" s="59"/>
      <c r="G12" s="85"/>
      <c r="H12" s="108">
        <v>9886</v>
      </c>
      <c r="I12" s="110">
        <v>0.9415238095238095</v>
      </c>
      <c r="J12" s="109">
        <v>9264</v>
      </c>
      <c r="K12" s="110">
        <v>0.9429007633587786</v>
      </c>
      <c r="L12" s="109">
        <v>11658</v>
      </c>
      <c r="M12" s="110">
        <v>0.9278892072588347</v>
      </c>
      <c r="N12" s="109">
        <v>10122</v>
      </c>
      <c r="O12" s="110">
        <v>0.9002935159654897</v>
      </c>
      <c r="P12" s="109">
        <v>10608</v>
      </c>
      <c r="Q12" s="110">
        <v>0.9093091033773358</v>
      </c>
      <c r="R12" s="109">
        <v>9162</v>
      </c>
      <c r="S12" s="110">
        <v>0.9</v>
      </c>
      <c r="T12" s="109">
        <v>11815</v>
      </c>
      <c r="U12" s="110">
        <v>0.889683734939759</v>
      </c>
      <c r="V12" s="109">
        <v>10595</v>
      </c>
      <c r="W12" s="110">
        <v>0.9366987887896737</v>
      </c>
      <c r="X12" s="109">
        <v>11912</v>
      </c>
      <c r="Y12" s="110">
        <v>0.954181352130727</v>
      </c>
      <c r="Z12" s="109">
        <v>10208</v>
      </c>
      <c r="AA12" s="110">
        <v>0.932511415525114</v>
      </c>
    </row>
    <row r="13" spans="1:27" ht="10.5">
      <c r="A13" s="22"/>
      <c r="B13" s="25" t="s">
        <v>45</v>
      </c>
      <c r="C13" s="23"/>
      <c r="D13" s="23"/>
      <c r="E13" s="23"/>
      <c r="F13" s="59"/>
      <c r="G13" s="85"/>
      <c r="H13" s="108">
        <v>178628</v>
      </c>
      <c r="I13" s="110">
        <v>0.8364300430792283</v>
      </c>
      <c r="J13" s="109">
        <v>115756</v>
      </c>
      <c r="K13" s="110">
        <v>0.8840452424411367</v>
      </c>
      <c r="L13" s="109">
        <v>68143</v>
      </c>
      <c r="M13" s="110">
        <v>0.9283028635261423</v>
      </c>
      <c r="N13" s="109">
        <v>54894</v>
      </c>
      <c r="O13" s="110">
        <v>0.9262308912361219</v>
      </c>
      <c r="P13" s="109">
        <v>58535</v>
      </c>
      <c r="Q13" s="110">
        <v>0.8988927962652989</v>
      </c>
      <c r="R13" s="109">
        <v>60276</v>
      </c>
      <c r="S13" s="110">
        <v>0.9237276447059906</v>
      </c>
      <c r="T13" s="109">
        <v>61372</v>
      </c>
      <c r="U13" s="110">
        <v>0.932081890529129</v>
      </c>
      <c r="V13" s="109">
        <v>49420</v>
      </c>
      <c r="W13" s="110">
        <v>0.9211728084400455</v>
      </c>
      <c r="X13" s="109">
        <v>40542</v>
      </c>
      <c r="Y13" s="110">
        <v>0.948972426384533</v>
      </c>
      <c r="Z13" s="109">
        <v>40272</v>
      </c>
      <c r="AA13" s="110">
        <v>0.947398136821304</v>
      </c>
    </row>
    <row r="14" spans="1:27" ht="10.5">
      <c r="A14" s="22"/>
      <c r="B14" s="25" t="s">
        <v>21</v>
      </c>
      <c r="C14" s="23"/>
      <c r="D14" s="23"/>
      <c r="E14" s="23"/>
      <c r="F14" s="59"/>
      <c r="G14" s="85"/>
      <c r="H14" s="108">
        <v>5825</v>
      </c>
      <c r="I14" s="110">
        <v>0.8789799305869926</v>
      </c>
      <c r="J14" s="109">
        <v>6986</v>
      </c>
      <c r="K14" s="111">
        <v>0.9014193548387097</v>
      </c>
      <c r="L14" s="109">
        <v>9441</v>
      </c>
      <c r="M14" s="110">
        <v>0.9192794547224927</v>
      </c>
      <c r="N14" s="109">
        <v>12829</v>
      </c>
      <c r="O14" s="110">
        <v>0.9108271210507632</v>
      </c>
      <c r="P14" s="109">
        <v>13021</v>
      </c>
      <c r="Q14" s="110">
        <v>0.8715528781793842</v>
      </c>
      <c r="R14" s="109">
        <v>11486</v>
      </c>
      <c r="S14" s="110">
        <v>0.8903875968992248</v>
      </c>
      <c r="T14" s="109">
        <v>13117</v>
      </c>
      <c r="U14" s="110">
        <v>0.929756166713921</v>
      </c>
      <c r="V14" s="109">
        <v>11412</v>
      </c>
      <c r="W14" s="110">
        <v>0.9198774786393681</v>
      </c>
      <c r="X14" s="109">
        <v>19353</v>
      </c>
      <c r="Y14" s="110">
        <v>0.867264172081559</v>
      </c>
      <c r="Z14" s="109">
        <v>22150</v>
      </c>
      <c r="AA14" s="110">
        <v>0.889593959596771</v>
      </c>
    </row>
    <row r="15" spans="1:27" ht="10.5">
      <c r="A15" s="22"/>
      <c r="B15" s="24" t="s">
        <v>81</v>
      </c>
      <c r="C15" s="23"/>
      <c r="D15" s="23"/>
      <c r="E15" s="23"/>
      <c r="F15" s="59"/>
      <c r="G15" s="85"/>
      <c r="H15" s="108">
        <v>166468</v>
      </c>
      <c r="I15" s="110">
        <v>0.8294576347193503</v>
      </c>
      <c r="J15" s="109">
        <v>189142</v>
      </c>
      <c r="K15" s="110">
        <v>0.9122003212006926</v>
      </c>
      <c r="L15" s="109">
        <v>162420</v>
      </c>
      <c r="M15" s="110">
        <v>0.9268484755105884</v>
      </c>
      <c r="N15" s="109">
        <v>130970</v>
      </c>
      <c r="O15" s="110">
        <v>0.9339456476007787</v>
      </c>
      <c r="P15" s="109">
        <v>139958</v>
      </c>
      <c r="Q15" s="110">
        <v>0.9336072736490317</v>
      </c>
      <c r="R15" s="109">
        <v>131219</v>
      </c>
      <c r="S15" s="110">
        <v>0.9397554984208378</v>
      </c>
      <c r="T15" s="109">
        <v>134581</v>
      </c>
      <c r="U15" s="110">
        <v>0.941231186706205</v>
      </c>
      <c r="V15" s="109">
        <v>152084</v>
      </c>
      <c r="W15" s="110">
        <v>0.9435369296150387</v>
      </c>
      <c r="X15" s="109">
        <v>138835</v>
      </c>
      <c r="Y15" s="110">
        <v>0.887385429583136</v>
      </c>
      <c r="Z15" s="109">
        <v>149880</v>
      </c>
      <c r="AA15" s="110">
        <v>0.892278746308469</v>
      </c>
    </row>
    <row r="16" spans="1:27" ht="10.5">
      <c r="A16" s="22"/>
      <c r="B16" s="25" t="s">
        <v>18</v>
      </c>
      <c r="C16" s="23"/>
      <c r="D16" s="23"/>
      <c r="E16" s="23"/>
      <c r="F16" s="59"/>
      <c r="G16" s="85"/>
      <c r="H16" s="108">
        <v>31712</v>
      </c>
      <c r="I16" s="110">
        <v>0.6614797355082289</v>
      </c>
      <c r="J16" s="109">
        <v>24930</v>
      </c>
      <c r="K16" s="110">
        <v>0.662979017631572</v>
      </c>
      <c r="L16" s="109">
        <v>20030</v>
      </c>
      <c r="M16" s="110">
        <v>0.700668135865953</v>
      </c>
      <c r="N16" s="109">
        <v>18856</v>
      </c>
      <c r="O16" s="110">
        <v>0.7982389298111929</v>
      </c>
      <c r="P16" s="109">
        <v>15929</v>
      </c>
      <c r="Q16" s="110">
        <v>0.8150327466230045</v>
      </c>
      <c r="R16" s="109">
        <v>14926</v>
      </c>
      <c r="S16" s="110">
        <v>0.8010518971716847</v>
      </c>
      <c r="T16" s="109">
        <v>18594</v>
      </c>
      <c r="U16" s="110">
        <v>0.820637302498014</v>
      </c>
      <c r="V16" s="109">
        <v>11152</v>
      </c>
      <c r="W16" s="110">
        <v>0.8203619243784023</v>
      </c>
      <c r="X16" s="109">
        <v>17413</v>
      </c>
      <c r="Y16" s="110">
        <v>0.898642720751406</v>
      </c>
      <c r="Z16" s="109">
        <v>18887</v>
      </c>
      <c r="AA16" s="110">
        <v>0.861797913391454</v>
      </c>
    </row>
    <row r="17" spans="1:27" ht="10.5">
      <c r="A17" s="22"/>
      <c r="B17" s="25" t="s">
        <v>19</v>
      </c>
      <c r="C17" s="23"/>
      <c r="D17" s="23"/>
      <c r="E17" s="23"/>
      <c r="F17" s="59"/>
      <c r="G17" s="85"/>
      <c r="H17" s="108">
        <v>280</v>
      </c>
      <c r="I17" s="110">
        <v>0.6635071090047393</v>
      </c>
      <c r="J17" s="109">
        <v>160</v>
      </c>
      <c r="K17" s="110">
        <v>0.5614035087719298</v>
      </c>
      <c r="L17" s="109">
        <v>85</v>
      </c>
      <c r="M17" s="110">
        <v>0.5029585798816568</v>
      </c>
      <c r="N17" s="109">
        <v>65</v>
      </c>
      <c r="O17" s="110">
        <v>0.5803571428571429</v>
      </c>
      <c r="P17" s="109">
        <v>238</v>
      </c>
      <c r="Q17" s="110">
        <v>0.8847583643122676</v>
      </c>
      <c r="R17" s="109">
        <v>225</v>
      </c>
      <c r="S17" s="110">
        <v>0.87890625</v>
      </c>
      <c r="T17" s="109">
        <v>375</v>
      </c>
      <c r="U17" s="110">
        <v>0.914634146341463</v>
      </c>
      <c r="V17" s="109">
        <v>331</v>
      </c>
      <c r="W17" s="110">
        <v>0.8873994638069705</v>
      </c>
      <c r="X17" s="109">
        <v>554</v>
      </c>
      <c r="Y17" s="110">
        <v>0.945392491467577</v>
      </c>
      <c r="Z17" s="109">
        <v>500</v>
      </c>
      <c r="AA17" s="110">
        <v>0.950570342205323</v>
      </c>
    </row>
    <row r="18" spans="2:27" ht="10.5">
      <c r="B18" s="25" t="s">
        <v>20</v>
      </c>
      <c r="C18" s="23"/>
      <c r="D18" s="23"/>
      <c r="E18" s="23"/>
      <c r="F18" s="59"/>
      <c r="G18" s="85"/>
      <c r="H18" s="108">
        <v>7062</v>
      </c>
      <c r="I18" s="110">
        <v>0.9100515463917526</v>
      </c>
      <c r="J18" s="109">
        <v>6767</v>
      </c>
      <c r="K18" s="111">
        <v>0.8908636124275935</v>
      </c>
      <c r="L18" s="109">
        <v>7752</v>
      </c>
      <c r="M18" s="111">
        <v>0.9172878949236777</v>
      </c>
      <c r="N18" s="109">
        <v>8959</v>
      </c>
      <c r="O18" s="111">
        <v>0.9200041076196345</v>
      </c>
      <c r="P18" s="109">
        <v>10920</v>
      </c>
      <c r="Q18" s="111">
        <v>0.9191919191919192</v>
      </c>
      <c r="R18" s="109">
        <v>10888</v>
      </c>
      <c r="S18" s="111">
        <v>0.918353576248313</v>
      </c>
      <c r="T18" s="109">
        <v>10957</v>
      </c>
      <c r="U18" s="111">
        <v>0.894229984493593</v>
      </c>
      <c r="V18" s="109">
        <v>8957</v>
      </c>
      <c r="W18" s="111">
        <v>0.8941798941798942</v>
      </c>
      <c r="X18" s="109">
        <v>7107</v>
      </c>
      <c r="Y18" s="111">
        <v>0.890824768112309</v>
      </c>
      <c r="Z18" s="109">
        <v>6621</v>
      </c>
      <c r="AA18" s="111">
        <v>0.912486218302095</v>
      </c>
    </row>
    <row r="19" spans="2:27" ht="10.5">
      <c r="B19" s="25" t="s">
        <v>6</v>
      </c>
      <c r="C19" s="23"/>
      <c r="D19" s="23"/>
      <c r="E19" s="23"/>
      <c r="F19" s="59"/>
      <c r="G19" s="85"/>
      <c r="H19" s="108">
        <v>46767</v>
      </c>
      <c r="I19" s="110">
        <v>0.9187474215665089</v>
      </c>
      <c r="J19" s="109">
        <v>43185</v>
      </c>
      <c r="K19" s="111">
        <v>0.9492460544247593</v>
      </c>
      <c r="L19" s="109">
        <v>27466</v>
      </c>
      <c r="M19" s="111">
        <v>0.9604503968947792</v>
      </c>
      <c r="N19" s="109">
        <v>22220</v>
      </c>
      <c r="O19" s="111">
        <v>0.971238744645511</v>
      </c>
      <c r="P19" s="109">
        <v>20380</v>
      </c>
      <c r="Q19" s="111">
        <v>0.9766617146690948</v>
      </c>
      <c r="R19" s="109">
        <v>21132</v>
      </c>
      <c r="S19" s="111">
        <v>0.9793761876071743</v>
      </c>
      <c r="T19" s="109">
        <v>21459</v>
      </c>
      <c r="U19" s="111">
        <v>0.958204956463496</v>
      </c>
      <c r="V19" s="109">
        <v>20657</v>
      </c>
      <c r="W19" s="111">
        <v>0.947655748233783</v>
      </c>
      <c r="X19" s="109">
        <v>16088</v>
      </c>
      <c r="Y19" s="111">
        <v>0.958931871013888</v>
      </c>
      <c r="Z19" s="109">
        <v>17133</v>
      </c>
      <c r="AA19" s="111">
        <v>0.931029454651502</v>
      </c>
    </row>
    <row r="20" spans="1:26" s="82" customFormat="1" ht="10.5">
      <c r="A20" s="22"/>
      <c r="B20" s="32" t="s">
        <v>67</v>
      </c>
      <c r="C20" s="83"/>
      <c r="D20" s="83"/>
      <c r="E20" s="83"/>
      <c r="F20" s="59"/>
      <c r="G20" s="107"/>
      <c r="H20" s="79">
        <f>SUM(H10:H19)</f>
        <v>1219843</v>
      </c>
      <c r="I20" s="86"/>
      <c r="J20" s="87">
        <f>SUM(J10:J19)</f>
        <v>1247874</v>
      </c>
      <c r="K20" s="86"/>
      <c r="L20" s="87">
        <f>SUM(L10:L19)</f>
        <v>1455479</v>
      </c>
      <c r="M20" s="86"/>
      <c r="N20" s="87">
        <f>SUM(N10:N19)</f>
        <v>1310713</v>
      </c>
      <c r="O20" s="86"/>
      <c r="P20" s="87">
        <f>SUM(P10:P19)</f>
        <v>1288345</v>
      </c>
      <c r="Q20" s="86"/>
      <c r="R20" s="87">
        <f>SUM(R10:R19)</f>
        <v>1312777</v>
      </c>
      <c r="S20" s="86"/>
      <c r="T20" s="87">
        <f>SUM(T10:T19)</f>
        <v>1410802</v>
      </c>
      <c r="U20" s="86"/>
      <c r="V20" s="87">
        <f>SUM(V10:V19)</f>
        <v>1429698</v>
      </c>
      <c r="W20" s="86"/>
      <c r="X20" s="87">
        <v>2414668</v>
      </c>
      <c r="Y20" s="86"/>
      <c r="Z20" s="87">
        <v>1559886</v>
      </c>
    </row>
    <row r="21" spans="2:26" ht="10.5">
      <c r="B21" s="37" t="s">
        <v>76</v>
      </c>
      <c r="C21" s="23"/>
      <c r="D21" s="23"/>
      <c r="E21" s="23"/>
      <c r="F21" s="59"/>
      <c r="G21" s="79"/>
      <c r="H21" s="90">
        <f>H20/'2 Volumes'!D53</f>
        <v>0.8714826327592476</v>
      </c>
      <c r="I21" s="88"/>
      <c r="J21" s="89">
        <f>J20/'2 Volumes'!E53</f>
        <v>0.901443104744829</v>
      </c>
      <c r="K21" s="88"/>
      <c r="L21" s="89">
        <f>L20/'2 Volumes'!F53</f>
        <v>0.8572326329112582</v>
      </c>
      <c r="M21" s="88"/>
      <c r="N21" s="89">
        <f>N20/'2 Volumes'!G53</f>
        <v>0.8698294867081392</v>
      </c>
      <c r="O21" s="88"/>
      <c r="P21" s="89">
        <f>P20/'2 Volumes'!H53</f>
        <v>0.9133363864249904</v>
      </c>
      <c r="Q21" s="88"/>
      <c r="R21" s="89">
        <f>R20/'2 Volumes'!I53</f>
        <v>0.9008838808407847</v>
      </c>
      <c r="S21" s="88"/>
      <c r="T21" s="89">
        <f>T20/'2 Volumes'!J53</f>
        <v>0.8965863925985335</v>
      </c>
      <c r="U21" s="88"/>
      <c r="V21" s="89">
        <f>V20/'2 Volumes'!K53</f>
        <v>0.8936545251910668</v>
      </c>
      <c r="W21" s="87"/>
      <c r="X21" s="89">
        <f>X20/'2 Volumes'!L53</f>
        <v>0.8409439648837597</v>
      </c>
      <c r="Y21" s="87"/>
      <c r="Z21" s="89">
        <f>Z20/'2 Volumes'!M53</f>
        <v>0.9113575721529533</v>
      </c>
    </row>
    <row r="22" spans="2:23" ht="10.5">
      <c r="B22" s="24"/>
      <c r="C22" s="23"/>
      <c r="D22" s="23"/>
      <c r="E22" s="23"/>
      <c r="F22" s="59"/>
      <c r="G22" s="79"/>
      <c r="H22" s="90"/>
      <c r="I22" s="88"/>
      <c r="J22" s="89"/>
      <c r="K22" s="88"/>
      <c r="L22" s="89"/>
      <c r="M22" s="88"/>
      <c r="N22" s="89"/>
      <c r="O22" s="88"/>
      <c r="P22" s="89"/>
      <c r="Q22" s="88"/>
      <c r="R22" s="89"/>
      <c r="S22" s="88"/>
      <c r="T22" s="89"/>
      <c r="U22" s="88"/>
      <c r="V22" s="89"/>
      <c r="W22" s="87"/>
    </row>
    <row r="23" spans="2:23" ht="10.5">
      <c r="B23" s="25"/>
      <c r="C23" s="23"/>
      <c r="D23" s="23"/>
      <c r="E23" s="23"/>
      <c r="F23" s="59"/>
      <c r="G23" s="79"/>
      <c r="H23" s="90"/>
      <c r="I23" s="88"/>
      <c r="J23" s="89"/>
      <c r="K23" s="88"/>
      <c r="L23" s="89"/>
      <c r="M23" s="88"/>
      <c r="N23" s="89"/>
      <c r="O23" s="88"/>
      <c r="P23" s="89"/>
      <c r="Q23" s="88"/>
      <c r="R23" s="89"/>
      <c r="S23" s="88"/>
      <c r="T23" s="89"/>
      <c r="U23" s="88"/>
      <c r="V23" s="89"/>
      <c r="W23" s="87"/>
    </row>
    <row r="24" spans="2:23" ht="12.75">
      <c r="B24" s="25"/>
      <c r="C24" s="23"/>
      <c r="D24" s="23"/>
      <c r="E24" s="23"/>
      <c r="F24" s="59"/>
      <c r="G24" s="79"/>
      <c r="J24" s="124"/>
      <c r="K24" s="88"/>
      <c r="L24" s="89"/>
      <c r="M24" s="88"/>
      <c r="N24" s="89"/>
      <c r="O24" s="88"/>
      <c r="P24" s="89"/>
      <c r="Q24" s="88"/>
      <c r="R24" s="89"/>
      <c r="S24" s="88"/>
      <c r="T24" s="89"/>
      <c r="U24" s="88"/>
      <c r="V24" s="89"/>
      <c r="W24" s="87"/>
    </row>
    <row r="25" spans="1:23" ht="24.75" customHeight="1">
      <c r="A25" s="22">
        <v>2</v>
      </c>
      <c r="B25" s="144" t="s">
        <v>160</v>
      </c>
      <c r="C25" s="145"/>
      <c r="D25" s="145"/>
      <c r="E25" s="145"/>
      <c r="F25" s="146"/>
      <c r="G25" s="79"/>
      <c r="J25" s="89"/>
      <c r="K25" s="88"/>
      <c r="L25" s="89"/>
      <c r="M25" s="88"/>
      <c r="N25" s="89"/>
      <c r="O25" s="88"/>
      <c r="P25" s="89"/>
      <c r="Q25" s="88"/>
      <c r="R25" s="89"/>
      <c r="S25" s="88"/>
      <c r="T25" s="89"/>
      <c r="V25" s="142"/>
      <c r="W25" s="137"/>
    </row>
    <row r="26" spans="2:27" ht="11.25" customHeight="1">
      <c r="B26" s="25" t="s">
        <v>88</v>
      </c>
      <c r="C26" s="23"/>
      <c r="D26" s="23"/>
      <c r="E26" s="23"/>
      <c r="F26" s="59"/>
      <c r="G26" s="79"/>
      <c r="H26" s="79"/>
      <c r="K26" s="88"/>
      <c r="L26" s="132"/>
      <c r="M26" s="88"/>
      <c r="N26" s="89"/>
      <c r="O26" s="88"/>
      <c r="P26" s="89"/>
      <c r="Q26" s="88"/>
      <c r="R26" s="89"/>
      <c r="S26" s="88"/>
      <c r="T26" s="89"/>
      <c r="U26" s="88"/>
      <c r="V26" s="109">
        <v>866488</v>
      </c>
      <c r="W26" s="80">
        <v>0.9055876524836334</v>
      </c>
      <c r="X26" s="109">
        <v>1853734</v>
      </c>
      <c r="Y26" s="80">
        <v>0.8362113535311757</v>
      </c>
      <c r="Z26" s="109">
        <v>929209</v>
      </c>
      <c r="AA26" s="80">
        <v>0.9510829569263491</v>
      </c>
    </row>
    <row r="27" spans="2:27" ht="11.25" customHeight="1">
      <c r="B27" s="25" t="s">
        <v>89</v>
      </c>
      <c r="C27" s="23"/>
      <c r="D27" s="23"/>
      <c r="E27" s="23"/>
      <c r="F27" s="59"/>
      <c r="G27" s="79"/>
      <c r="H27" s="79"/>
      <c r="K27" s="88"/>
      <c r="L27" s="89"/>
      <c r="M27" s="88"/>
      <c r="N27" s="89"/>
      <c r="O27" s="88"/>
      <c r="P27" s="89"/>
      <c r="Q27" s="88"/>
      <c r="R27" s="89"/>
      <c r="S27" s="88"/>
      <c r="T27" s="89"/>
      <c r="U27" s="88"/>
      <c r="V27" s="109">
        <v>84263</v>
      </c>
      <c r="W27" s="110">
        <v>0.9084273963151029</v>
      </c>
      <c r="X27" s="109">
        <v>67479</v>
      </c>
      <c r="Y27" s="110">
        <v>0.9241957352397386</v>
      </c>
      <c r="Z27" s="109">
        <v>68074</v>
      </c>
      <c r="AA27" s="110">
        <v>0.9299718773214475</v>
      </c>
    </row>
    <row r="28" spans="2:27" ht="11.25" customHeight="1">
      <c r="B28" s="25" t="s">
        <v>91</v>
      </c>
      <c r="C28" s="23"/>
      <c r="D28" s="23"/>
      <c r="E28" s="23"/>
      <c r="F28" s="59"/>
      <c r="G28" s="79"/>
      <c r="H28" s="79"/>
      <c r="K28" s="88"/>
      <c r="L28" s="89"/>
      <c r="M28" s="88"/>
      <c r="N28" s="89"/>
      <c r="O28" s="88"/>
      <c r="P28" s="89"/>
      <c r="Q28" s="88"/>
      <c r="R28" s="89"/>
      <c r="S28" s="88"/>
      <c r="T28" s="89"/>
      <c r="U28" s="88"/>
      <c r="V28" s="109">
        <v>313267</v>
      </c>
      <c r="W28" s="110">
        <v>0.8575069185351045</v>
      </c>
      <c r="X28" s="109">
        <v>403198</v>
      </c>
      <c r="Y28" s="110">
        <v>0.8290154039427104</v>
      </c>
      <c r="Z28" s="109">
        <v>465751</v>
      </c>
      <c r="AA28" s="110">
        <v>0.8404400260579736</v>
      </c>
    </row>
    <row r="29" spans="2:27" ht="11.25" customHeight="1">
      <c r="B29" s="25" t="s">
        <v>125</v>
      </c>
      <c r="C29" s="23"/>
      <c r="D29" s="23"/>
      <c r="E29" s="23"/>
      <c r="F29" s="59"/>
      <c r="G29" s="79"/>
      <c r="H29" s="79"/>
      <c r="K29" s="88"/>
      <c r="L29" s="89"/>
      <c r="M29" s="88"/>
      <c r="N29" s="89"/>
      <c r="O29" s="88"/>
      <c r="P29" s="89"/>
      <c r="Q29" s="88"/>
      <c r="R29" s="89"/>
      <c r="S29" s="88"/>
      <c r="T29" s="89"/>
      <c r="U29" s="88"/>
      <c r="V29" s="109">
        <v>95402</v>
      </c>
      <c r="W29" s="110">
        <v>0.9053055104810165</v>
      </c>
      <c r="X29" s="109">
        <v>52232</v>
      </c>
      <c r="Y29" s="110">
        <v>0.8933967396072788</v>
      </c>
      <c r="Z29" s="109">
        <v>58844</v>
      </c>
      <c r="AA29" s="110">
        <v>0.9057660930332789</v>
      </c>
    </row>
    <row r="30" spans="2:27" ht="11.25" customHeight="1">
      <c r="B30" s="24" t="s">
        <v>14</v>
      </c>
      <c r="C30" s="23"/>
      <c r="D30" s="23"/>
      <c r="E30" s="23"/>
      <c r="F30" s="59"/>
      <c r="G30" s="79"/>
      <c r="H30" s="79"/>
      <c r="K30" s="88"/>
      <c r="L30" s="89"/>
      <c r="M30" s="88"/>
      <c r="N30" s="89"/>
      <c r="O30" s="88"/>
      <c r="P30" s="89"/>
      <c r="Q30" s="88"/>
      <c r="R30" s="89"/>
      <c r="S30" s="88"/>
      <c r="T30" s="89"/>
      <c r="U30" s="88"/>
      <c r="V30" s="109">
        <v>39081</v>
      </c>
      <c r="W30" s="110">
        <v>0.8654855497730041</v>
      </c>
      <c r="X30" s="109">
        <v>38025</v>
      </c>
      <c r="Y30" s="110">
        <v>0.8917858736758039</v>
      </c>
      <c r="Z30" s="109">
        <v>38008</v>
      </c>
      <c r="AA30" s="110">
        <v>0.8835331829514425</v>
      </c>
    </row>
    <row r="31" spans="2:27" ht="10.5" customHeight="1">
      <c r="B31" s="32" t="s">
        <v>67</v>
      </c>
      <c r="C31" s="23"/>
      <c r="D31" s="23"/>
      <c r="E31" s="23"/>
      <c r="F31" s="59"/>
      <c r="G31" s="79"/>
      <c r="H31" s="79"/>
      <c r="K31" s="88"/>
      <c r="L31" s="89"/>
      <c r="M31" s="88"/>
      <c r="N31" s="89"/>
      <c r="O31" s="88"/>
      <c r="P31" s="89"/>
      <c r="Q31" s="88"/>
      <c r="R31" s="89"/>
      <c r="S31" s="88"/>
      <c r="T31" s="89"/>
      <c r="U31" s="88"/>
      <c r="V31" s="133">
        <v>1398501</v>
      </c>
      <c r="W31" s="123">
        <v>0.8933596943990189</v>
      </c>
      <c r="X31" s="133">
        <v>2414668</v>
      </c>
      <c r="Y31" s="123">
        <f>X31/'2 Volumes'!L53</f>
        <v>0.8409439648837597</v>
      </c>
      <c r="Z31" s="87">
        <v>1559886</v>
      </c>
      <c r="AA31" s="123">
        <f>Z31/'2 Volumes'!M53</f>
        <v>0.9113575721529533</v>
      </c>
    </row>
    <row r="33" ht="10.5">
      <c r="B33" s="82" t="s">
        <v>123</v>
      </c>
    </row>
    <row r="34" spans="2:23" ht="12.75">
      <c r="B34" s="143"/>
      <c r="C34" s="137"/>
      <c r="D34" s="137"/>
      <c r="E34" s="137"/>
      <c r="F34" s="137"/>
      <c r="G34" s="137"/>
      <c r="H34" s="137"/>
      <c r="I34" s="137"/>
      <c r="J34" s="137"/>
      <c r="K34" s="137"/>
      <c r="L34" s="137"/>
      <c r="M34" s="137"/>
      <c r="N34" s="137"/>
      <c r="O34" s="137"/>
      <c r="P34" s="137"/>
      <c r="Q34" s="137"/>
      <c r="R34" s="137"/>
      <c r="S34" s="137"/>
      <c r="T34" s="137"/>
      <c r="U34" s="137"/>
      <c r="V34" s="137"/>
      <c r="W34" s="137"/>
    </row>
    <row r="35" ht="10.5">
      <c r="B35" s="13" t="s">
        <v>173</v>
      </c>
    </row>
    <row r="36" spans="2:12" ht="44.25" customHeight="1">
      <c r="B36" s="147"/>
      <c r="C36" s="140"/>
      <c r="D36" s="140"/>
      <c r="E36" s="140"/>
      <c r="F36" s="140"/>
      <c r="G36" s="140"/>
      <c r="H36" s="140"/>
      <c r="I36" s="140"/>
      <c r="J36" s="140"/>
      <c r="K36" s="140"/>
      <c r="L36" s="140"/>
    </row>
    <row r="37" spans="8:23" ht="10.5">
      <c r="H37" s="125"/>
      <c r="I37" s="126"/>
      <c r="J37" s="127"/>
      <c r="K37" s="36"/>
      <c r="L37" s="125"/>
      <c r="M37" s="36"/>
      <c r="N37" s="125"/>
      <c r="O37" s="36"/>
      <c r="P37" s="125"/>
      <c r="Q37" s="36"/>
      <c r="R37" s="125"/>
      <c r="S37" s="36"/>
      <c r="T37" s="125"/>
      <c r="U37" s="36"/>
      <c r="V37" s="125"/>
      <c r="W37" s="36"/>
    </row>
    <row r="38" spans="8:23" ht="10.5">
      <c r="H38" s="125"/>
      <c r="I38" s="126"/>
      <c r="J38" s="36"/>
      <c r="K38" s="36"/>
      <c r="L38" s="125"/>
      <c r="M38" s="36"/>
      <c r="N38" s="125"/>
      <c r="O38" s="36"/>
      <c r="P38" s="125"/>
      <c r="Q38" s="36"/>
      <c r="R38" s="125"/>
      <c r="S38" s="36"/>
      <c r="T38" s="125"/>
      <c r="U38" s="36"/>
      <c r="V38" s="125"/>
      <c r="W38" s="36"/>
    </row>
    <row r="39" spans="8:23" ht="10.5">
      <c r="H39" s="125"/>
      <c r="I39" s="126"/>
      <c r="J39" s="36"/>
      <c r="K39" s="36"/>
      <c r="L39" s="125"/>
      <c r="M39" s="36"/>
      <c r="N39" s="125"/>
      <c r="O39" s="36"/>
      <c r="P39" s="125"/>
      <c r="Q39" s="36"/>
      <c r="R39" s="125"/>
      <c r="S39" s="36"/>
      <c r="T39" s="125"/>
      <c r="U39" s="36"/>
      <c r="V39" s="125"/>
      <c r="W39" s="36"/>
    </row>
    <row r="40" spans="8:23" ht="10.5">
      <c r="H40" s="125"/>
      <c r="I40" s="126"/>
      <c r="J40" s="36"/>
      <c r="K40" s="36"/>
      <c r="L40" s="125"/>
      <c r="M40" s="36"/>
      <c r="N40" s="125"/>
      <c r="O40" s="36"/>
      <c r="P40" s="125"/>
      <c r="Q40" s="36"/>
      <c r="R40" s="125"/>
      <c r="S40" s="36"/>
      <c r="T40" s="125"/>
      <c r="U40" s="36"/>
      <c r="V40" s="125"/>
      <c r="W40" s="36"/>
    </row>
    <row r="41" spans="8:23" ht="10.5">
      <c r="H41" s="125"/>
      <c r="I41" s="126"/>
      <c r="J41" s="36"/>
      <c r="K41" s="36"/>
      <c r="L41" s="125"/>
      <c r="M41" s="36"/>
      <c r="N41" s="125"/>
      <c r="O41" s="36"/>
      <c r="P41" s="125"/>
      <c r="Q41" s="36"/>
      <c r="R41" s="125"/>
      <c r="S41" s="36"/>
      <c r="T41" s="125"/>
      <c r="U41" s="36"/>
      <c r="V41" s="125"/>
      <c r="W41" s="36"/>
    </row>
    <row r="42" spans="8:23" ht="10.5">
      <c r="H42" s="125"/>
      <c r="I42" s="126"/>
      <c r="J42" s="36"/>
      <c r="K42" s="36"/>
      <c r="L42" s="125"/>
      <c r="M42" s="36"/>
      <c r="N42" s="125"/>
      <c r="O42" s="36"/>
      <c r="P42" s="125"/>
      <c r="Q42" s="36"/>
      <c r="R42" s="125"/>
      <c r="S42" s="36"/>
      <c r="T42" s="125"/>
      <c r="U42" s="36"/>
      <c r="V42" s="125"/>
      <c r="W42" s="36"/>
    </row>
    <row r="43" spans="8:23" ht="10.5">
      <c r="H43" s="125"/>
      <c r="I43" s="131"/>
      <c r="J43" s="36"/>
      <c r="K43" s="36"/>
      <c r="L43" s="125"/>
      <c r="M43" s="36"/>
      <c r="N43" s="125"/>
      <c r="O43" s="36"/>
      <c r="P43" s="125"/>
      <c r="Q43" s="36"/>
      <c r="R43" s="125"/>
      <c r="S43" s="36"/>
      <c r="T43" s="125"/>
      <c r="U43" s="36"/>
      <c r="V43" s="125"/>
      <c r="W43" s="36"/>
    </row>
    <row r="44" spans="8:23" ht="10.5">
      <c r="H44" s="125"/>
      <c r="I44" s="36"/>
      <c r="J44" s="36"/>
      <c r="K44" s="36"/>
      <c r="L44" s="125"/>
      <c r="M44" s="36"/>
      <c r="N44" s="125"/>
      <c r="O44" s="36"/>
      <c r="P44" s="125"/>
      <c r="Q44" s="36"/>
      <c r="R44" s="125"/>
      <c r="S44" s="36"/>
      <c r="T44" s="125"/>
      <c r="U44" s="36"/>
      <c r="V44" s="125"/>
      <c r="W44" s="36"/>
    </row>
    <row r="45" spans="8:23" ht="10.5">
      <c r="H45" s="125"/>
      <c r="I45" s="36"/>
      <c r="J45" s="127"/>
      <c r="K45" s="36"/>
      <c r="L45" s="125"/>
      <c r="M45" s="36"/>
      <c r="N45" s="125"/>
      <c r="O45" s="36"/>
      <c r="P45" s="125"/>
      <c r="Q45" s="36"/>
      <c r="R45" s="125"/>
      <c r="S45" s="36"/>
      <c r="T45" s="125"/>
      <c r="U45" s="36"/>
      <c r="V45" s="125"/>
      <c r="W45" s="36"/>
    </row>
    <row r="46" spans="8:23" ht="10.5">
      <c r="H46" s="125"/>
      <c r="I46" s="36"/>
      <c r="J46" s="127"/>
      <c r="K46" s="36"/>
      <c r="L46" s="125"/>
      <c r="M46" s="36"/>
      <c r="N46" s="125"/>
      <c r="O46" s="36"/>
      <c r="P46" s="125"/>
      <c r="Q46" s="36"/>
      <c r="R46" s="125"/>
      <c r="S46" s="36"/>
      <c r="T46" s="125"/>
      <c r="U46" s="36"/>
      <c r="V46" s="125"/>
      <c r="W46" s="36"/>
    </row>
    <row r="47" spans="8:23" ht="10.5">
      <c r="H47" s="129"/>
      <c r="I47" s="36"/>
      <c r="J47" s="130"/>
      <c r="K47" s="128"/>
      <c r="L47" s="129"/>
      <c r="M47" s="128"/>
      <c r="N47" s="129"/>
      <c r="O47" s="128"/>
      <c r="P47" s="129"/>
      <c r="Q47" s="128"/>
      <c r="R47" s="129"/>
      <c r="S47" s="128"/>
      <c r="T47" s="129"/>
      <c r="U47" s="128"/>
      <c r="V47" s="129"/>
      <c r="W47" s="128"/>
    </row>
    <row r="48" spans="8:9" ht="10.5">
      <c r="H48" s="125"/>
      <c r="I48" s="36"/>
    </row>
    <row r="49" spans="8:23" ht="10.5">
      <c r="H49" s="125"/>
      <c r="I49" s="36"/>
      <c r="J49" s="36"/>
      <c r="K49" s="36"/>
      <c r="L49" s="36"/>
      <c r="M49" s="36"/>
      <c r="N49" s="36"/>
      <c r="O49" s="36"/>
      <c r="P49" s="36"/>
      <c r="Q49" s="36"/>
      <c r="R49" s="36"/>
      <c r="S49" s="36"/>
      <c r="T49" s="36"/>
      <c r="U49" s="36"/>
      <c r="V49" s="36"/>
      <c r="W49" s="36"/>
    </row>
    <row r="50" spans="8:23" ht="10.5">
      <c r="H50" s="125"/>
      <c r="I50" s="36"/>
      <c r="J50" s="36"/>
      <c r="K50" s="36"/>
      <c r="L50" s="36"/>
      <c r="M50" s="36"/>
      <c r="N50" s="36"/>
      <c r="O50" s="36"/>
      <c r="P50" s="36"/>
      <c r="Q50" s="36"/>
      <c r="R50" s="36"/>
      <c r="S50" s="36"/>
      <c r="T50" s="36"/>
      <c r="U50" s="36"/>
      <c r="V50" s="36"/>
      <c r="W50" s="36"/>
    </row>
    <row r="51" spans="8:23" ht="10.5">
      <c r="H51" s="125"/>
      <c r="I51" s="36"/>
      <c r="J51" s="36"/>
      <c r="K51" s="36"/>
      <c r="L51" s="36"/>
      <c r="M51" s="36"/>
      <c r="N51" s="36"/>
      <c r="O51" s="36"/>
      <c r="P51" s="36"/>
      <c r="Q51" s="36"/>
      <c r="R51" s="36"/>
      <c r="S51" s="36"/>
      <c r="T51" s="36"/>
      <c r="U51" s="36"/>
      <c r="V51" s="36"/>
      <c r="W51" s="36"/>
    </row>
    <row r="52" spans="8:23" ht="10.5">
      <c r="H52" s="125"/>
      <c r="I52" s="36"/>
      <c r="J52" s="36"/>
      <c r="K52" s="36"/>
      <c r="L52" s="36"/>
      <c r="M52" s="36"/>
      <c r="N52" s="36"/>
      <c r="O52" s="36"/>
      <c r="P52" s="36"/>
      <c r="Q52" s="36"/>
      <c r="R52" s="36"/>
      <c r="S52" s="36"/>
      <c r="T52" s="36"/>
      <c r="U52" s="36"/>
      <c r="V52" s="36"/>
      <c r="W52" s="36"/>
    </row>
    <row r="53" spans="8:23" ht="10.5">
      <c r="H53" s="125"/>
      <c r="I53" s="36"/>
      <c r="J53" s="36"/>
      <c r="K53" s="36"/>
      <c r="L53" s="36"/>
      <c r="M53" s="36"/>
      <c r="N53" s="36"/>
      <c r="O53" s="36"/>
      <c r="P53" s="36"/>
      <c r="Q53" s="36"/>
      <c r="R53" s="36"/>
      <c r="S53" s="36"/>
      <c r="T53" s="36"/>
      <c r="U53" s="36"/>
      <c r="V53" s="36"/>
      <c r="W53" s="36"/>
    </row>
    <row r="54" spans="8:23" ht="10.5">
      <c r="H54" s="125"/>
      <c r="I54" s="36"/>
      <c r="J54" s="36"/>
      <c r="K54" s="36"/>
      <c r="L54" s="36"/>
      <c r="M54" s="36"/>
      <c r="N54" s="36"/>
      <c r="O54" s="36"/>
      <c r="P54" s="36"/>
      <c r="Q54" s="36"/>
      <c r="R54" s="36"/>
      <c r="S54" s="36"/>
      <c r="T54" s="36"/>
      <c r="U54" s="36"/>
      <c r="V54" s="36"/>
      <c r="W54" s="36"/>
    </row>
    <row r="55" spans="8:23" ht="10.5">
      <c r="H55" s="125"/>
      <c r="I55" s="36"/>
      <c r="J55" s="36"/>
      <c r="K55" s="36"/>
      <c r="L55" s="36"/>
      <c r="M55" s="36"/>
      <c r="N55" s="36"/>
      <c r="O55" s="36"/>
      <c r="P55" s="36"/>
      <c r="Q55" s="36"/>
      <c r="R55" s="36"/>
      <c r="S55" s="36"/>
      <c r="T55" s="36"/>
      <c r="U55" s="36"/>
      <c r="V55" s="36"/>
      <c r="W55" s="36"/>
    </row>
    <row r="56" spans="8:23" ht="10.5">
      <c r="H56" s="125"/>
      <c r="I56" s="36"/>
      <c r="J56" s="36"/>
      <c r="K56" s="36"/>
      <c r="L56" s="36"/>
      <c r="M56" s="36"/>
      <c r="N56" s="36"/>
      <c r="O56" s="36"/>
      <c r="P56" s="36"/>
      <c r="Q56" s="36"/>
      <c r="R56" s="36"/>
      <c r="S56" s="36"/>
      <c r="T56" s="36"/>
      <c r="U56" s="36"/>
      <c r="V56" s="36"/>
      <c r="W56" s="36"/>
    </row>
    <row r="57" spans="8:23" ht="10.5">
      <c r="H57" s="125"/>
      <c r="I57" s="36"/>
      <c r="J57" s="36"/>
      <c r="K57" s="36"/>
      <c r="L57" s="36"/>
      <c r="M57" s="36"/>
      <c r="N57" s="36"/>
      <c r="O57" s="36"/>
      <c r="P57" s="36"/>
      <c r="Q57" s="36"/>
      <c r="R57" s="36"/>
      <c r="S57" s="36"/>
      <c r="T57" s="36"/>
      <c r="U57" s="36"/>
      <c r="V57" s="36"/>
      <c r="W57" s="36"/>
    </row>
    <row r="58" spans="8:23" ht="10.5">
      <c r="H58" s="125"/>
      <c r="I58" s="36"/>
      <c r="J58" s="36"/>
      <c r="K58" s="36"/>
      <c r="L58" s="36"/>
      <c r="M58" s="36"/>
      <c r="N58" s="36"/>
      <c r="O58" s="36"/>
      <c r="P58" s="36"/>
      <c r="Q58" s="36"/>
      <c r="R58" s="36"/>
      <c r="S58" s="36"/>
      <c r="T58" s="36"/>
      <c r="U58" s="36"/>
      <c r="V58" s="36"/>
      <c r="W58" s="36"/>
    </row>
    <row r="59" spans="8:23" ht="10.5">
      <c r="H59" s="125"/>
      <c r="I59" s="36"/>
      <c r="J59" s="36"/>
      <c r="K59" s="36"/>
      <c r="L59" s="36"/>
      <c r="M59" s="36"/>
      <c r="N59" s="36"/>
      <c r="O59" s="36"/>
      <c r="P59" s="36"/>
      <c r="Q59" s="36"/>
      <c r="R59" s="36"/>
      <c r="S59" s="36"/>
      <c r="T59" s="36"/>
      <c r="U59" s="36"/>
      <c r="V59" s="36"/>
      <c r="W59" s="36"/>
    </row>
  </sheetData>
  <sheetProtection/>
  <mergeCells count="15">
    <mergeCell ref="B36:L36"/>
    <mergeCell ref="V6:W6"/>
    <mergeCell ref="H6:I6"/>
    <mergeCell ref="J6:K6"/>
    <mergeCell ref="L6:M6"/>
    <mergeCell ref="T6:U6"/>
    <mergeCell ref="N6:O6"/>
    <mergeCell ref="P6:Q6"/>
    <mergeCell ref="R6:S6"/>
    <mergeCell ref="B34:W34"/>
    <mergeCell ref="V25:W25"/>
    <mergeCell ref="B9:F9"/>
    <mergeCell ref="B25:F25"/>
    <mergeCell ref="Z6:AA6"/>
    <mergeCell ref="X6:Y6"/>
  </mergeCells>
  <printOptions/>
  <pageMargins left="0.984251968503937" right="0.984251968503937" top="0.7874015748031497" bottom="0.3937007874015748" header="0.5118110236220472" footer="0.5118110236220472"/>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A48"/>
  <sheetViews>
    <sheetView showGridLines="0" zoomScalePageLayoutView="0" workbookViewId="0" topLeftCell="A1">
      <pane xSplit="5" topLeftCell="N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0.7109375" style="13" customWidth="1"/>
    <col min="8" max="8" width="6.8515625" style="13" customWidth="1"/>
    <col min="9" max="9" width="12.421875" style="13" customWidth="1"/>
    <col min="10" max="10" width="4.8515625" style="13" customWidth="1"/>
    <col min="11" max="11" width="12.00390625" style="13" customWidth="1"/>
    <col min="12" max="12" width="5.28125" style="13" customWidth="1"/>
    <col min="13" max="13" width="12.421875" style="13" customWidth="1"/>
    <col min="14" max="14" width="5.28125" style="13" customWidth="1"/>
    <col min="15" max="15" width="11.8515625" style="13" customWidth="1"/>
    <col min="16" max="16" width="5.28125" style="13" customWidth="1"/>
    <col min="17" max="17" width="11.421875" style="13" customWidth="1"/>
    <col min="18" max="18" width="5.140625" style="13" customWidth="1"/>
    <col min="19" max="19" width="11.421875" style="13" customWidth="1"/>
    <col min="20" max="20" width="5.140625" style="13" customWidth="1"/>
    <col min="21" max="21" width="11.57421875" style="13" customWidth="1"/>
    <col min="22" max="22" width="7.00390625" style="13" customWidth="1"/>
    <col min="23" max="23" width="10.00390625" style="13" customWidth="1"/>
    <col min="24" max="24" width="7.28125" style="13" customWidth="1"/>
    <col min="25" max="16384" width="9.140625" style="13" customWidth="1"/>
  </cols>
  <sheetData>
    <row r="1" ht="12.75">
      <c r="B1" s="3" t="s">
        <v>80</v>
      </c>
    </row>
    <row r="2" ht="10.5">
      <c r="B2" s="13" t="s">
        <v>77</v>
      </c>
    </row>
    <row r="4" spans="7:13" ht="10.5">
      <c r="G4" s="15" t="s">
        <v>5</v>
      </c>
      <c r="H4" s="15"/>
      <c r="I4" s="15"/>
      <c r="J4" s="15"/>
      <c r="K4" s="15"/>
      <c r="L4" s="15"/>
      <c r="M4" s="15"/>
    </row>
    <row r="5" spans="7:12" ht="10.5">
      <c r="G5" s="16"/>
      <c r="H5" s="16"/>
      <c r="I5" s="16"/>
      <c r="J5" s="16"/>
      <c r="K5" s="16"/>
      <c r="L5" s="16"/>
    </row>
    <row r="6" spans="7:26" ht="12.75">
      <c r="G6" s="142" t="s">
        <v>11</v>
      </c>
      <c r="H6" s="137"/>
      <c r="I6" s="142" t="s">
        <v>10</v>
      </c>
      <c r="J6" s="137"/>
      <c r="K6" s="142" t="s">
        <v>9</v>
      </c>
      <c r="L6" s="137"/>
      <c r="M6" s="142" t="s">
        <v>8</v>
      </c>
      <c r="N6" s="137"/>
      <c r="O6" s="142" t="s">
        <v>7</v>
      </c>
      <c r="P6" s="137"/>
      <c r="Q6" s="142" t="s">
        <v>68</v>
      </c>
      <c r="R6" s="137"/>
      <c r="S6" s="142" t="s">
        <v>87</v>
      </c>
      <c r="T6" s="137"/>
      <c r="U6" s="142" t="s">
        <v>121</v>
      </c>
      <c r="V6" s="137"/>
      <c r="W6" s="142" t="s">
        <v>157</v>
      </c>
      <c r="X6" s="137"/>
      <c r="Y6" s="142" t="s">
        <v>175</v>
      </c>
      <c r="Z6" s="137"/>
    </row>
    <row r="7" ht="10.5">
      <c r="X7" s="98" t="s">
        <v>122</v>
      </c>
    </row>
    <row r="8" spans="6:20" ht="10.5">
      <c r="F8" s="20"/>
      <c r="G8" s="57"/>
      <c r="H8" s="57"/>
      <c r="I8" s="57"/>
      <c r="J8" s="57"/>
      <c r="K8" s="57"/>
      <c r="L8" s="57"/>
      <c r="M8" s="57"/>
      <c r="N8" s="57"/>
      <c r="O8" s="57"/>
      <c r="P8" s="57"/>
      <c r="Q8" s="57"/>
      <c r="R8" s="57"/>
      <c r="S8" s="57"/>
      <c r="T8" s="57"/>
    </row>
    <row r="9" spans="1:20" ht="12.75">
      <c r="A9" s="22">
        <v>1</v>
      </c>
      <c r="B9" s="151" t="s">
        <v>140</v>
      </c>
      <c r="C9" s="152"/>
      <c r="D9" s="152"/>
      <c r="E9" s="153"/>
      <c r="F9" s="58"/>
      <c r="G9" s="72"/>
      <c r="H9" s="72"/>
      <c r="I9" s="72"/>
      <c r="J9" s="72"/>
      <c r="K9" s="72"/>
      <c r="L9" s="72"/>
      <c r="M9" s="72"/>
      <c r="N9" s="72"/>
      <c r="O9" s="72"/>
      <c r="P9" s="72"/>
      <c r="Q9" s="72"/>
      <c r="R9" s="72"/>
      <c r="S9" s="72"/>
      <c r="T9" s="72"/>
    </row>
    <row r="10" spans="1:27" ht="10.5">
      <c r="A10" s="22"/>
      <c r="B10" s="25" t="s">
        <v>96</v>
      </c>
      <c r="C10" s="23"/>
      <c r="D10" s="23"/>
      <c r="E10" s="59"/>
      <c r="F10" s="85"/>
      <c r="G10" s="108">
        <v>396265</v>
      </c>
      <c r="H10" s="80">
        <v>0.49994701077699866</v>
      </c>
      <c r="I10" s="109">
        <v>317862</v>
      </c>
      <c r="J10" s="80">
        <v>0.367618842746958</v>
      </c>
      <c r="K10" s="109">
        <v>383416</v>
      </c>
      <c r="L10" s="80">
        <v>0.29806506782757414</v>
      </c>
      <c r="M10" s="109">
        <v>442964</v>
      </c>
      <c r="N10" s="80">
        <v>0.38660981964015306</v>
      </c>
      <c r="O10" s="109">
        <v>415895</v>
      </c>
      <c r="P10" s="80">
        <v>0.40984285062482323</v>
      </c>
      <c r="Q10" s="109">
        <v>417595</v>
      </c>
      <c r="R10" s="80">
        <v>0.3928010075993231</v>
      </c>
      <c r="S10" s="109">
        <v>441698</v>
      </c>
      <c r="T10" s="80">
        <v>0.387705033868387</v>
      </c>
      <c r="U10" s="109">
        <v>561190</v>
      </c>
      <c r="V10" s="80">
        <v>0.4716766251154628</v>
      </c>
      <c r="W10" s="109">
        <v>566587</v>
      </c>
      <c r="X10" s="80">
        <v>0.230632115831593</v>
      </c>
      <c r="Y10" s="109">
        <v>644173</v>
      </c>
      <c r="Z10" s="80">
        <v>0.510839740905688</v>
      </c>
      <c r="AA10" s="36"/>
    </row>
    <row r="11" spans="1:26" ht="10.5">
      <c r="A11" s="22"/>
      <c r="B11" s="25" t="s">
        <v>48</v>
      </c>
      <c r="C11" s="23"/>
      <c r="D11" s="23"/>
      <c r="E11" s="59"/>
      <c r="F11" s="85"/>
      <c r="G11" s="108">
        <v>29520</v>
      </c>
      <c r="H11" s="110">
        <v>0.429625533029646</v>
      </c>
      <c r="I11" s="109">
        <v>29954</v>
      </c>
      <c r="J11" s="110">
        <v>0.411359984618976</v>
      </c>
      <c r="K11" s="109">
        <v>30551</v>
      </c>
      <c r="L11" s="110">
        <v>0.41147236289193</v>
      </c>
      <c r="M11" s="109">
        <v>31295</v>
      </c>
      <c r="N11" s="110">
        <v>0.391579079079079</v>
      </c>
      <c r="O11" s="109">
        <v>40145</v>
      </c>
      <c r="P11" s="110">
        <v>0.395015202353659</v>
      </c>
      <c r="Q11" s="109">
        <v>39801</v>
      </c>
      <c r="R11" s="110">
        <v>0.349735947207016</v>
      </c>
      <c r="S11" s="109">
        <v>45083</v>
      </c>
      <c r="T11" s="110">
        <v>0.321261873712865</v>
      </c>
      <c r="U11" s="109">
        <v>42100</v>
      </c>
      <c r="V11" s="110">
        <v>0.334863151531542</v>
      </c>
      <c r="W11" s="109">
        <v>47358</v>
      </c>
      <c r="X11" s="110">
        <v>0.348182185788332</v>
      </c>
      <c r="Y11" s="109">
        <v>61638</v>
      </c>
      <c r="Z11" s="110">
        <v>0.392740409427146</v>
      </c>
    </row>
    <row r="12" spans="1:26" ht="10.5">
      <c r="A12" s="22"/>
      <c r="B12" s="25" t="s">
        <v>17</v>
      </c>
      <c r="C12" s="23"/>
      <c r="D12" s="23"/>
      <c r="E12" s="59"/>
      <c r="F12" s="85"/>
      <c r="G12" s="108">
        <v>5736</v>
      </c>
      <c r="H12" s="110">
        <v>0.546285714285714</v>
      </c>
      <c r="I12" s="109">
        <v>5389</v>
      </c>
      <c r="J12" s="110">
        <v>0.548498727735369</v>
      </c>
      <c r="K12" s="109">
        <v>7132</v>
      </c>
      <c r="L12" s="110">
        <v>0.567653613498886</v>
      </c>
      <c r="M12" s="109">
        <v>6115</v>
      </c>
      <c r="N12" s="110">
        <v>0.543893978475496</v>
      </c>
      <c r="O12" s="109">
        <v>6272</v>
      </c>
      <c r="P12" s="110">
        <v>0.537630721755529</v>
      </c>
      <c r="Q12" s="109">
        <v>4981</v>
      </c>
      <c r="R12" s="110">
        <v>0.489292730844794</v>
      </c>
      <c r="S12" s="109">
        <v>6245</v>
      </c>
      <c r="T12" s="110">
        <v>0.470256024096386</v>
      </c>
      <c r="U12" s="109">
        <v>5061</v>
      </c>
      <c r="V12" s="110">
        <v>0.447440544602599</v>
      </c>
      <c r="W12" s="109">
        <v>6056</v>
      </c>
      <c r="X12" s="110">
        <v>0.485100929189362</v>
      </c>
      <c r="Y12" s="109">
        <v>5519</v>
      </c>
      <c r="Z12" s="110">
        <v>0.504109589041096</v>
      </c>
    </row>
    <row r="13" spans="1:26" ht="10.5">
      <c r="A13" s="22"/>
      <c r="B13" s="25" t="s">
        <v>45</v>
      </c>
      <c r="C13" s="23"/>
      <c r="D13" s="23"/>
      <c r="E13" s="59"/>
      <c r="F13" s="85"/>
      <c r="G13" s="108">
        <v>84652</v>
      </c>
      <c r="H13" s="110">
        <v>0.396385090840981</v>
      </c>
      <c r="I13" s="109">
        <v>47825</v>
      </c>
      <c r="J13" s="110">
        <v>0.3652464124516</v>
      </c>
      <c r="K13" s="109">
        <v>28349</v>
      </c>
      <c r="L13" s="110">
        <v>0.386194588998175</v>
      </c>
      <c r="M13" s="109">
        <v>23767</v>
      </c>
      <c r="N13" s="110">
        <v>0.401022508689637</v>
      </c>
      <c r="O13" s="109">
        <v>28643</v>
      </c>
      <c r="P13" s="110">
        <v>0.439856263149004</v>
      </c>
      <c r="Q13" s="109">
        <v>29499</v>
      </c>
      <c r="R13" s="110">
        <v>0.452071169141649</v>
      </c>
      <c r="S13" s="109">
        <v>27527</v>
      </c>
      <c r="T13" s="110">
        <v>0.418063908632525</v>
      </c>
      <c r="U13" s="109">
        <v>18843</v>
      </c>
      <c r="V13" s="110">
        <v>0.351227422691942</v>
      </c>
      <c r="W13" s="109">
        <v>17506</v>
      </c>
      <c r="X13" s="110">
        <v>0.40976546041852</v>
      </c>
      <c r="Y13" s="109">
        <v>18735</v>
      </c>
      <c r="Z13" s="110">
        <v>0.440740566481603</v>
      </c>
    </row>
    <row r="14" spans="1:26" ht="10.5">
      <c r="A14" s="22"/>
      <c r="B14" s="25" t="s">
        <v>21</v>
      </c>
      <c r="C14" s="23"/>
      <c r="D14" s="23"/>
      <c r="E14" s="59"/>
      <c r="F14" s="85"/>
      <c r="G14" s="108">
        <v>3162</v>
      </c>
      <c r="H14" s="110">
        <v>0.47713897691263</v>
      </c>
      <c r="I14" s="109">
        <v>3206</v>
      </c>
      <c r="J14" s="110">
        <v>0.413677419354839</v>
      </c>
      <c r="K14" s="109">
        <v>4166</v>
      </c>
      <c r="L14" s="110">
        <v>0.405647517039922</v>
      </c>
      <c r="M14" s="109">
        <v>5867</v>
      </c>
      <c r="N14" s="110">
        <v>0.416542421015264</v>
      </c>
      <c r="O14" s="109">
        <v>5260</v>
      </c>
      <c r="P14" s="110">
        <v>0.352074966532798</v>
      </c>
      <c r="Q14" s="109">
        <v>4563</v>
      </c>
      <c r="R14" s="110">
        <v>0.353720930232558</v>
      </c>
      <c r="S14" s="109">
        <v>4691</v>
      </c>
      <c r="T14" s="110">
        <v>0.332506379359229</v>
      </c>
      <c r="U14" s="109">
        <v>4185</v>
      </c>
      <c r="V14" s="110">
        <v>0.337336772529421</v>
      </c>
      <c r="W14" s="109">
        <v>10460</v>
      </c>
      <c r="X14" s="110">
        <v>0.468742997983419</v>
      </c>
      <c r="Y14" s="109">
        <v>11907</v>
      </c>
      <c r="Z14" s="110">
        <v>0.478211976384594</v>
      </c>
    </row>
    <row r="15" spans="1:27" ht="10.5">
      <c r="A15" s="22"/>
      <c r="B15" s="24" t="s">
        <v>81</v>
      </c>
      <c r="C15" s="23"/>
      <c r="D15" s="23"/>
      <c r="E15" s="59"/>
      <c r="F15" s="85"/>
      <c r="G15" s="108">
        <v>118318</v>
      </c>
      <c r="H15" s="110">
        <v>0.58954134383019</v>
      </c>
      <c r="I15" s="109">
        <v>113050</v>
      </c>
      <c r="J15" s="110">
        <v>0.545221295702373</v>
      </c>
      <c r="K15" s="109">
        <v>93453</v>
      </c>
      <c r="L15" s="110">
        <v>0.533288822693578</v>
      </c>
      <c r="M15" s="109">
        <v>74377</v>
      </c>
      <c r="N15" s="110">
        <v>0.530381579228855</v>
      </c>
      <c r="O15" s="109">
        <v>75258</v>
      </c>
      <c r="P15" s="110">
        <v>0.5020178639326</v>
      </c>
      <c r="Q15" s="109">
        <v>68586</v>
      </c>
      <c r="R15" s="110">
        <v>0.491194648752784</v>
      </c>
      <c r="S15" s="109">
        <v>70998</v>
      </c>
      <c r="T15" s="110">
        <v>0.496545067979634</v>
      </c>
      <c r="U15" s="109">
        <v>73746</v>
      </c>
      <c r="V15" s="110">
        <v>0.457523963147936</v>
      </c>
      <c r="W15" s="109">
        <v>77207</v>
      </c>
      <c r="X15" s="110">
        <v>0.493480511843737</v>
      </c>
      <c r="Y15" s="109">
        <v>81612</v>
      </c>
      <c r="Z15" s="110">
        <v>0.485847146803849</v>
      </c>
      <c r="AA15" s="36"/>
    </row>
    <row r="16" spans="1:26" ht="10.5">
      <c r="A16" s="22"/>
      <c r="B16" s="25" t="s">
        <v>18</v>
      </c>
      <c r="C16" s="23"/>
      <c r="D16" s="23"/>
      <c r="E16" s="59"/>
      <c r="F16" s="85"/>
      <c r="G16" s="108">
        <v>17655</v>
      </c>
      <c r="H16" s="110">
        <v>0.368265159258255</v>
      </c>
      <c r="I16" s="109">
        <v>12025</v>
      </c>
      <c r="J16" s="110">
        <v>0.31978831476212</v>
      </c>
      <c r="K16" s="109">
        <v>10783</v>
      </c>
      <c r="L16" s="110">
        <v>0.37719942631266</v>
      </c>
      <c r="M16" s="109">
        <v>10436</v>
      </c>
      <c r="N16" s="110">
        <v>0.441791550249767</v>
      </c>
      <c r="O16" s="109">
        <v>7961</v>
      </c>
      <c r="P16" s="110">
        <v>0.407337290216946</v>
      </c>
      <c r="Q16" s="109">
        <v>7351</v>
      </c>
      <c r="R16" s="110">
        <v>0.394515107604787</v>
      </c>
      <c r="S16" s="109">
        <v>8446</v>
      </c>
      <c r="T16" s="110">
        <v>0.372760173007326</v>
      </c>
      <c r="U16" s="109">
        <v>4247</v>
      </c>
      <c r="V16" s="110">
        <v>0.31241724290128</v>
      </c>
      <c r="W16" s="109">
        <v>6713</v>
      </c>
      <c r="X16" s="110">
        <v>0.346441657635341</v>
      </c>
      <c r="Y16" s="109">
        <v>7618</v>
      </c>
      <c r="Z16" s="110">
        <v>0.362917440807965</v>
      </c>
    </row>
    <row r="17" spans="1:26" ht="10.5">
      <c r="A17" s="22"/>
      <c r="B17" s="25" t="s">
        <v>19</v>
      </c>
      <c r="C17" s="23"/>
      <c r="D17" s="23"/>
      <c r="E17" s="59"/>
      <c r="F17" s="85"/>
      <c r="G17" s="108">
        <v>51</v>
      </c>
      <c r="H17" s="110">
        <v>0.12085308056872</v>
      </c>
      <c r="I17" s="109">
        <v>29</v>
      </c>
      <c r="J17" s="110">
        <v>0.101754385964912</v>
      </c>
      <c r="K17" s="109">
        <v>14</v>
      </c>
      <c r="L17" s="110">
        <v>0.0828402366863905</v>
      </c>
      <c r="M17" s="109">
        <v>19</v>
      </c>
      <c r="N17" s="110">
        <v>0.169642857142857</v>
      </c>
      <c r="O17" s="109">
        <v>80</v>
      </c>
      <c r="P17" s="110">
        <v>0.297397769516729</v>
      </c>
      <c r="Q17" s="109">
        <v>123</v>
      </c>
      <c r="R17" s="110">
        <v>0.48046875</v>
      </c>
      <c r="S17" s="109">
        <v>191</v>
      </c>
      <c r="T17" s="110">
        <v>0.465853658536585</v>
      </c>
      <c r="U17" s="109">
        <v>153</v>
      </c>
      <c r="V17" s="110">
        <v>0.415760869565217</v>
      </c>
      <c r="W17" s="109">
        <v>238</v>
      </c>
      <c r="X17" s="110">
        <v>0.406143344709898</v>
      </c>
      <c r="Y17" s="109">
        <v>207</v>
      </c>
      <c r="Z17" s="110">
        <v>0.393536121673004</v>
      </c>
    </row>
    <row r="18" spans="2:26" ht="10.5">
      <c r="B18" s="25" t="s">
        <v>20</v>
      </c>
      <c r="C18" s="23"/>
      <c r="D18" s="23"/>
      <c r="E18" s="59"/>
      <c r="F18" s="85"/>
      <c r="G18" s="108">
        <v>3120</v>
      </c>
      <c r="H18" s="110">
        <v>0.402061855670103</v>
      </c>
      <c r="I18" s="109">
        <v>2887</v>
      </c>
      <c r="J18" s="111">
        <v>0.380068457082675</v>
      </c>
      <c r="K18" s="109">
        <v>3019</v>
      </c>
      <c r="L18" s="111">
        <v>0.357235830079281</v>
      </c>
      <c r="M18" s="109">
        <v>2602</v>
      </c>
      <c r="N18" s="111">
        <v>0.267200657219141</v>
      </c>
      <c r="O18" s="109">
        <v>3102</v>
      </c>
      <c r="P18" s="111">
        <v>0.261111111111111</v>
      </c>
      <c r="Q18" s="109">
        <v>2690</v>
      </c>
      <c r="R18" s="111">
        <v>0.226889338731444</v>
      </c>
      <c r="S18" s="109">
        <v>2506</v>
      </c>
      <c r="T18" s="111">
        <v>0.204521341712234</v>
      </c>
      <c r="U18" s="109">
        <v>2020</v>
      </c>
      <c r="V18" s="111">
        <v>0.201657182789258</v>
      </c>
      <c r="W18" s="109">
        <v>1373</v>
      </c>
      <c r="X18" s="111">
        <v>0.172098270243169</v>
      </c>
      <c r="Y18" s="109">
        <v>1555</v>
      </c>
      <c r="Z18" s="111">
        <v>0.214305402425579</v>
      </c>
    </row>
    <row r="19" spans="1:26" ht="10.5">
      <c r="A19" s="22"/>
      <c r="B19" s="25" t="s">
        <v>6</v>
      </c>
      <c r="C19" s="23"/>
      <c r="D19" s="23"/>
      <c r="E19" s="59"/>
      <c r="F19" s="85"/>
      <c r="G19" s="108">
        <v>31332</v>
      </c>
      <c r="H19" s="110">
        <v>0.615523643007288</v>
      </c>
      <c r="I19" s="109">
        <v>28927</v>
      </c>
      <c r="J19" s="111">
        <v>0.635870043084498</v>
      </c>
      <c r="K19" s="109">
        <v>15905</v>
      </c>
      <c r="L19" s="111">
        <v>0.556177221386859</v>
      </c>
      <c r="M19" s="109">
        <v>13401</v>
      </c>
      <c r="N19" s="111">
        <v>0.585759244689221</v>
      </c>
      <c r="O19" s="109">
        <v>12988</v>
      </c>
      <c r="P19" s="111">
        <v>0.622448001533595</v>
      </c>
      <c r="Q19" s="109">
        <v>13620</v>
      </c>
      <c r="R19" s="111">
        <v>0.631254954996969</v>
      </c>
      <c r="S19" s="109">
        <v>13830</v>
      </c>
      <c r="T19" s="111">
        <v>0.617548559946417</v>
      </c>
      <c r="U19" s="109">
        <v>11273</v>
      </c>
      <c r="V19" s="111">
        <v>0.517204991741604</v>
      </c>
      <c r="W19" s="109">
        <v>7791</v>
      </c>
      <c r="X19" s="111">
        <v>0.464385766227573</v>
      </c>
      <c r="Y19" s="109">
        <v>10337</v>
      </c>
      <c r="Z19" s="111">
        <v>0.502138621561194</v>
      </c>
    </row>
    <row r="20" spans="2:25" ht="12" customHeight="1">
      <c r="B20" s="32" t="s">
        <v>67</v>
      </c>
      <c r="C20" s="23"/>
      <c r="D20" s="23"/>
      <c r="E20" s="59"/>
      <c r="F20" s="61"/>
      <c r="G20" s="73">
        <f>SUM(G10:G19)</f>
        <v>689811</v>
      </c>
      <c r="H20" s="73"/>
      <c r="I20" s="73">
        <f>SUM(I10:I19)</f>
        <v>561154</v>
      </c>
      <c r="J20" s="73"/>
      <c r="K20" s="73">
        <f>SUM(K10:K19)</f>
        <v>576788</v>
      </c>
      <c r="L20" s="73"/>
      <c r="M20" s="73">
        <f>SUM(M10:M19)</f>
        <v>610843</v>
      </c>
      <c r="N20" s="73"/>
      <c r="O20" s="73">
        <f>SUM(O10:O19)</f>
        <v>595604</v>
      </c>
      <c r="P20" s="73"/>
      <c r="Q20" s="73">
        <f>SUM(Q10:Q19)</f>
        <v>588809</v>
      </c>
      <c r="R20" s="60"/>
      <c r="S20" s="73">
        <f>SUM(S10:S19)</f>
        <v>621215</v>
      </c>
      <c r="T20" s="60"/>
      <c r="U20" s="73">
        <f>SUM(U10:U19)</f>
        <v>722818</v>
      </c>
      <c r="W20" s="73">
        <v>741289</v>
      </c>
      <c r="Y20" s="73">
        <v>843301</v>
      </c>
    </row>
    <row r="21" spans="2:25" ht="12.75">
      <c r="B21" s="37" t="s">
        <v>76</v>
      </c>
      <c r="C21" s="23"/>
      <c r="D21" s="23"/>
      <c r="E21" s="59"/>
      <c r="G21" s="77">
        <f>G20/'2 Volumes'!D53</f>
        <v>0.49281612993335155</v>
      </c>
      <c r="H21" s="78"/>
      <c r="I21" s="77">
        <f>I20/'2 Volumes'!E53</f>
        <v>0.4053681733892843</v>
      </c>
      <c r="J21" s="78"/>
      <c r="K21" s="77">
        <f>K20/'2 Volumes'!F53</f>
        <v>0.339710497967761</v>
      </c>
      <c r="L21" s="78"/>
      <c r="M21" s="77">
        <f>M20/'2 Volumes'!G53</f>
        <v>0.405374214758883</v>
      </c>
      <c r="N21" s="78"/>
      <c r="O21" s="77">
        <f>O20/'2 Volumes'!H53</f>
        <v>0.42223690478891135</v>
      </c>
      <c r="P21" s="78"/>
      <c r="Q21" s="77">
        <f>Q20/'2 Volumes'!I53</f>
        <v>0.4040659891161878</v>
      </c>
      <c r="R21" s="78"/>
      <c r="S21" s="77">
        <f>S20/'2 Volumes'!J53</f>
        <v>0.3947916971184461</v>
      </c>
      <c r="T21" s="55"/>
      <c r="U21" s="77">
        <f>U20/'2 Volumes'!K53</f>
        <v>0.4518084075025331</v>
      </c>
      <c r="W21" s="77">
        <f>W20/'2 Volumes'!L53</f>
        <v>0.25816489504342516</v>
      </c>
      <c r="Y21" s="77">
        <f>Y20/'2 Volumes'!M53</f>
        <v>0.4926954610491778</v>
      </c>
    </row>
    <row r="22" spans="1:21" s="14" customFormat="1" ht="10.5" customHeight="1">
      <c r="A22" s="106"/>
      <c r="B22" s="24"/>
      <c r="C22" s="23"/>
      <c r="D22" s="23"/>
      <c r="E22" s="59"/>
      <c r="F22" s="20"/>
      <c r="G22" s="79"/>
      <c r="H22" s="90"/>
      <c r="I22" s="88"/>
      <c r="J22" s="78"/>
      <c r="K22" s="77"/>
      <c r="L22" s="78"/>
      <c r="M22" s="77"/>
      <c r="N22" s="78"/>
      <c r="O22" s="77"/>
      <c r="P22" s="78"/>
      <c r="Q22" s="77"/>
      <c r="R22" s="78"/>
      <c r="S22" s="77"/>
      <c r="T22" s="55"/>
      <c r="U22" s="77"/>
    </row>
    <row r="23" spans="1:21" s="14" customFormat="1" ht="10.5" customHeight="1">
      <c r="A23" s="106"/>
      <c r="B23" s="25"/>
      <c r="C23" s="23"/>
      <c r="D23" s="23"/>
      <c r="E23" s="59"/>
      <c r="F23" s="20"/>
      <c r="G23" s="79"/>
      <c r="H23" s="90"/>
      <c r="I23" s="88"/>
      <c r="J23" s="78"/>
      <c r="K23" s="77"/>
      <c r="L23" s="78"/>
      <c r="M23" s="77"/>
      <c r="N23" s="78"/>
      <c r="O23" s="77"/>
      <c r="P23" s="78"/>
      <c r="Q23" s="77"/>
      <c r="R23" s="78"/>
      <c r="S23" s="77"/>
      <c r="T23" s="55"/>
      <c r="U23" s="77"/>
    </row>
    <row r="24" spans="1:21" s="14" customFormat="1" ht="10.5" customHeight="1">
      <c r="A24" s="106"/>
      <c r="B24" s="25"/>
      <c r="C24" s="23"/>
      <c r="D24" s="23"/>
      <c r="E24" s="59"/>
      <c r="F24" s="20"/>
      <c r="I24" s="124"/>
      <c r="J24" s="78"/>
      <c r="K24" s="77"/>
      <c r="L24" s="78"/>
      <c r="M24" s="77"/>
      <c r="N24" s="78"/>
      <c r="O24" s="77"/>
      <c r="P24" s="78"/>
      <c r="Q24" s="77"/>
      <c r="R24" s="78"/>
      <c r="S24" s="77"/>
      <c r="T24" s="55"/>
      <c r="U24" s="77"/>
    </row>
    <row r="25" spans="1:22" s="14" customFormat="1" ht="23.25" customHeight="1">
      <c r="A25" s="112">
        <v>2</v>
      </c>
      <c r="B25" s="148" t="s">
        <v>161</v>
      </c>
      <c r="C25" s="149"/>
      <c r="D25" s="149"/>
      <c r="E25" s="150"/>
      <c r="I25" s="57"/>
      <c r="J25" s="78"/>
      <c r="K25" s="77"/>
      <c r="L25" s="78"/>
      <c r="M25" s="77"/>
      <c r="N25" s="78"/>
      <c r="O25" s="77"/>
      <c r="P25" s="78"/>
      <c r="Q25" s="77"/>
      <c r="R25" s="78"/>
      <c r="S25" s="77"/>
      <c r="T25" s="55"/>
      <c r="U25" s="142"/>
      <c r="V25" s="137"/>
    </row>
    <row r="26" spans="1:26" s="14" customFormat="1" ht="10.5" customHeight="1">
      <c r="A26" s="106"/>
      <c r="B26" s="25" t="s">
        <v>88</v>
      </c>
      <c r="C26" s="23"/>
      <c r="D26" s="23"/>
      <c r="E26" s="59"/>
      <c r="F26" s="20"/>
      <c r="I26" s="117"/>
      <c r="J26" s="78"/>
      <c r="K26" s="77"/>
      <c r="L26" s="78"/>
      <c r="M26" s="77"/>
      <c r="N26" s="78"/>
      <c r="O26" s="77"/>
      <c r="P26" s="78"/>
      <c r="Q26" s="77"/>
      <c r="R26" s="78"/>
      <c r="S26" s="77"/>
      <c r="T26" s="55"/>
      <c r="U26" s="109">
        <v>435955</v>
      </c>
      <c r="V26" s="80">
        <f>U26/'2 Volumes'!K58</f>
        <v>0.45562715818165095</v>
      </c>
      <c r="W26" s="109">
        <v>424154</v>
      </c>
      <c r="X26" s="80">
        <v>0.1917374873426877</v>
      </c>
      <c r="Y26" s="109">
        <v>479899</v>
      </c>
      <c r="Z26" s="80">
        <v>0.49119601719957295</v>
      </c>
    </row>
    <row r="27" spans="1:26" s="14" customFormat="1" ht="10.5" customHeight="1">
      <c r="A27" s="106"/>
      <c r="B27" s="25" t="s">
        <v>89</v>
      </c>
      <c r="C27" s="23"/>
      <c r="D27" s="23"/>
      <c r="E27" s="59"/>
      <c r="F27" s="20"/>
      <c r="I27" s="117"/>
      <c r="J27" s="78"/>
      <c r="K27" s="77"/>
      <c r="L27" s="78"/>
      <c r="M27" s="77"/>
      <c r="N27" s="78"/>
      <c r="O27" s="77"/>
      <c r="P27" s="78"/>
      <c r="Q27" s="77"/>
      <c r="R27" s="78"/>
      <c r="S27" s="77"/>
      <c r="T27" s="55"/>
      <c r="U27" s="109">
        <v>34047</v>
      </c>
      <c r="V27" s="80">
        <f>U27/'2 Volumes'!K59</f>
        <v>0.3670558556227562</v>
      </c>
      <c r="W27" s="109">
        <v>28126</v>
      </c>
      <c r="X27" s="80">
        <v>0.38496071829405165</v>
      </c>
      <c r="Y27" s="109">
        <v>30981</v>
      </c>
      <c r="Z27" s="80">
        <v>0.42235491390945157</v>
      </c>
    </row>
    <row r="28" spans="1:26" s="14" customFormat="1" ht="10.5" customHeight="1">
      <c r="A28" s="106"/>
      <c r="B28" s="25" t="s">
        <v>91</v>
      </c>
      <c r="C28" s="23"/>
      <c r="D28" s="23"/>
      <c r="E28" s="59"/>
      <c r="F28" s="20"/>
      <c r="I28" s="117"/>
      <c r="J28" s="78"/>
      <c r="K28" s="77"/>
      <c r="L28" s="78"/>
      <c r="M28" s="77"/>
      <c r="N28" s="78"/>
      <c r="O28" s="77"/>
      <c r="P28" s="78"/>
      <c r="Q28" s="77"/>
      <c r="R28" s="78"/>
      <c r="S28" s="77"/>
      <c r="T28" s="55"/>
      <c r="U28" s="109">
        <v>170180</v>
      </c>
      <c r="V28" s="80">
        <f>U28/'2 Volumes'!K60</f>
        <v>0.4658343438546163</v>
      </c>
      <c r="W28" s="109">
        <v>245813</v>
      </c>
      <c r="X28" s="80">
        <v>0.5068894552773103</v>
      </c>
      <c r="Y28" s="109">
        <v>281817</v>
      </c>
      <c r="Z28" s="80">
        <v>0.5085370606959572</v>
      </c>
    </row>
    <row r="29" spans="1:26" s="14" customFormat="1" ht="10.5" customHeight="1">
      <c r="A29" s="106"/>
      <c r="B29" s="25" t="s">
        <v>125</v>
      </c>
      <c r="C29" s="23"/>
      <c r="D29" s="23"/>
      <c r="E29" s="59"/>
      <c r="I29" s="117"/>
      <c r="J29" s="78"/>
      <c r="K29" s="77"/>
      <c r="L29" s="78"/>
      <c r="M29" s="77"/>
      <c r="N29" s="78"/>
      <c r="O29" s="77"/>
      <c r="P29" s="78"/>
      <c r="Q29" s="77"/>
      <c r="R29" s="78"/>
      <c r="S29" s="77"/>
      <c r="T29" s="55"/>
      <c r="U29" s="109">
        <v>51611</v>
      </c>
      <c r="V29" s="80">
        <f>U29/'2 Volumes'!K61</f>
        <v>0.4897562179140452</v>
      </c>
      <c r="W29" s="109">
        <v>26146</v>
      </c>
      <c r="X29" s="80">
        <v>0.4463450442145515</v>
      </c>
      <c r="Y29" s="109">
        <v>31020</v>
      </c>
      <c r="Z29" s="80">
        <v>0.47748052827632914</v>
      </c>
    </row>
    <row r="30" spans="1:26" s="14" customFormat="1" ht="10.5" customHeight="1">
      <c r="A30" s="106"/>
      <c r="B30" s="25" t="s">
        <v>14</v>
      </c>
      <c r="C30" s="23"/>
      <c r="D30" s="23"/>
      <c r="E30" s="59"/>
      <c r="F30" s="20"/>
      <c r="I30" s="117"/>
      <c r="J30" s="78"/>
      <c r="K30" s="77"/>
      <c r="L30" s="78"/>
      <c r="M30" s="77"/>
      <c r="N30" s="78"/>
      <c r="O30" s="77"/>
      <c r="P30" s="78"/>
      <c r="Q30" s="77"/>
      <c r="R30" s="78"/>
      <c r="S30" s="77"/>
      <c r="T30" s="55"/>
      <c r="U30" s="109">
        <v>15951</v>
      </c>
      <c r="V30" s="80">
        <f>U30/'2 Volumes'!K62</f>
        <v>0.3532499169527184</v>
      </c>
      <c r="W30" s="109">
        <v>17050</v>
      </c>
      <c r="X30" s="80">
        <v>0.39991556035089365</v>
      </c>
      <c r="Y30" s="109">
        <v>19584</v>
      </c>
      <c r="Z30" s="80">
        <v>0.4650124658672682</v>
      </c>
    </row>
    <row r="31" spans="1:26" s="14" customFormat="1" ht="10.5" customHeight="1">
      <c r="A31" s="106"/>
      <c r="B31" s="32" t="s">
        <v>67</v>
      </c>
      <c r="C31" s="23"/>
      <c r="D31" s="23"/>
      <c r="E31" s="59"/>
      <c r="F31" s="20"/>
      <c r="I31" s="117"/>
      <c r="J31" s="78"/>
      <c r="K31" s="77"/>
      <c r="L31" s="78"/>
      <c r="M31" s="77"/>
      <c r="N31" s="78"/>
      <c r="O31" s="77"/>
      <c r="P31" s="78"/>
      <c r="Q31" s="77"/>
      <c r="R31" s="78"/>
      <c r="S31" s="77"/>
      <c r="T31" s="55"/>
      <c r="U31" s="133">
        <f>SUM(U26:U30)</f>
        <v>707744</v>
      </c>
      <c r="V31" s="122">
        <f>U31/'2 Volumes'!K63</f>
        <v>0.45210547833197057</v>
      </c>
      <c r="W31" s="133">
        <f>SUM(W26:W30)</f>
        <v>741289</v>
      </c>
      <c r="X31" s="122">
        <v>0.25824077807769497</v>
      </c>
      <c r="Y31" s="73">
        <v>843301</v>
      </c>
      <c r="Z31" s="77">
        <v>0.4926954610491778</v>
      </c>
    </row>
    <row r="32" spans="1:20" s="14" customFormat="1" ht="12.75">
      <c r="A32" s="106"/>
      <c r="B32" s="94"/>
      <c r="C32" s="20"/>
      <c r="D32" s="20"/>
      <c r="E32" s="20"/>
      <c r="F32" s="20"/>
      <c r="G32" s="77"/>
      <c r="H32" s="78"/>
      <c r="I32" s="77"/>
      <c r="J32" s="78"/>
      <c r="K32" s="77"/>
      <c r="L32" s="78"/>
      <c r="M32" s="77"/>
      <c r="N32" s="78"/>
      <c r="O32" s="77"/>
      <c r="P32" s="78"/>
      <c r="Q32" s="77"/>
      <c r="R32" s="78"/>
      <c r="S32" s="77"/>
      <c r="T32" s="55"/>
    </row>
    <row r="33" spans="1:21" s="14" customFormat="1" ht="12.75">
      <c r="A33" s="106"/>
      <c r="B33" s="82" t="s">
        <v>123</v>
      </c>
      <c r="C33" s="20"/>
      <c r="D33" s="20"/>
      <c r="E33" s="20"/>
      <c r="G33" s="77"/>
      <c r="H33" s="78"/>
      <c r="I33" s="77"/>
      <c r="J33" s="78"/>
      <c r="K33" s="77"/>
      <c r="L33" s="78"/>
      <c r="M33" s="77"/>
      <c r="N33" s="78"/>
      <c r="O33" s="77"/>
      <c r="P33" s="78"/>
      <c r="Q33" s="77"/>
      <c r="R33" s="78"/>
      <c r="S33" s="77"/>
      <c r="T33" s="55"/>
      <c r="U33" s="77"/>
    </row>
    <row r="34" spans="1:21" s="14" customFormat="1" ht="12.75">
      <c r="A34" s="106"/>
      <c r="B34" s="13" t="s">
        <v>173</v>
      </c>
      <c r="C34" s="20"/>
      <c r="D34" s="20"/>
      <c r="E34" s="20"/>
      <c r="G34" s="77"/>
      <c r="H34" s="78"/>
      <c r="I34" s="77"/>
      <c r="J34" s="78"/>
      <c r="K34" s="77"/>
      <c r="L34" s="78"/>
      <c r="M34" s="77"/>
      <c r="N34" s="78"/>
      <c r="O34" s="77"/>
      <c r="P34" s="78"/>
      <c r="Q34" s="77"/>
      <c r="R34" s="78"/>
      <c r="S34" s="77"/>
      <c r="T34" s="55"/>
      <c r="U34" s="77"/>
    </row>
    <row r="35" spans="1:21" s="14" customFormat="1" ht="56.25" customHeight="1">
      <c r="A35" s="106"/>
      <c r="B35" s="147"/>
      <c r="C35" s="140"/>
      <c r="D35" s="140"/>
      <c r="E35" s="140"/>
      <c r="F35" s="140"/>
      <c r="G35" s="140"/>
      <c r="H35" s="140"/>
      <c r="I35" s="140"/>
      <c r="J35" s="140"/>
      <c r="K35" s="140"/>
      <c r="L35" s="140"/>
      <c r="M35" s="77"/>
      <c r="N35" s="78"/>
      <c r="O35" s="77"/>
      <c r="P35" s="78"/>
      <c r="Q35" s="77"/>
      <c r="R35" s="78"/>
      <c r="S35" s="77"/>
      <c r="T35" s="55"/>
      <c r="U35" s="77"/>
    </row>
    <row r="42" ht="10.5">
      <c r="H42" s="36"/>
    </row>
    <row r="43" ht="10.5">
      <c r="H43" s="36"/>
    </row>
    <row r="44" ht="10.5">
      <c r="H44" s="36"/>
    </row>
    <row r="45" ht="10.5">
      <c r="H45" s="36"/>
    </row>
    <row r="46" ht="10.5">
      <c r="H46" s="36"/>
    </row>
    <row r="47" ht="10.5">
      <c r="H47" s="36"/>
    </row>
    <row r="48" ht="10.5">
      <c r="H48" s="36"/>
    </row>
  </sheetData>
  <sheetProtection/>
  <mergeCells count="14">
    <mergeCell ref="S6:T6"/>
    <mergeCell ref="M6:N6"/>
    <mergeCell ref="O6:P6"/>
    <mergeCell ref="Q6:R6"/>
    <mergeCell ref="B35:L35"/>
    <mergeCell ref="B25:E25"/>
    <mergeCell ref="B9:E9"/>
    <mergeCell ref="U25:V25"/>
    <mergeCell ref="Y6:Z6"/>
    <mergeCell ref="W6:X6"/>
    <mergeCell ref="U6:V6"/>
    <mergeCell ref="G6:H6"/>
    <mergeCell ref="I6:J6"/>
    <mergeCell ref="K6:L6"/>
  </mergeCells>
  <printOptions/>
  <pageMargins left="0.75" right="0.75" top="1" bottom="1" header="0.5" footer="0.5"/>
  <pageSetup fitToHeight="1" fitToWidth="1" horizontalDpi="600" verticalDpi="600" orientation="landscape" paperSize="9" scale="63" r:id="rId1"/>
  <ignoredErrors>
    <ignoredError sqref="V31" formula="1"/>
  </ignoredErrors>
</worksheet>
</file>

<file path=xl/worksheets/sheet7.xml><?xml version="1.0" encoding="utf-8"?>
<worksheet xmlns="http://schemas.openxmlformats.org/spreadsheetml/2006/main" xmlns:r="http://schemas.openxmlformats.org/officeDocument/2006/relationships">
  <sheetPr>
    <tabColor indexed="24"/>
    <pageSetUpPr fitToPage="1"/>
  </sheetPr>
  <dimension ref="A1:K34"/>
  <sheetViews>
    <sheetView showGridLines="0" zoomScalePageLayoutView="0" workbookViewId="0" topLeftCell="A1">
      <pane xSplit="5" topLeftCell="F1" activePane="topRight" state="frozen"/>
      <selection pane="topLeft" activeCell="C48" sqref="C48:C5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4.8515625" style="13" customWidth="1"/>
    <col min="8" max="8" width="11.8515625" style="13" customWidth="1"/>
    <col min="9" max="9" width="11.421875" style="13" customWidth="1"/>
    <col min="10" max="16384" width="9.140625" style="13" customWidth="1"/>
  </cols>
  <sheetData>
    <row r="1" ht="12.75">
      <c r="B1" s="3" t="s">
        <v>126</v>
      </c>
    </row>
    <row r="2" ht="10.5">
      <c r="B2" s="13" t="s">
        <v>159</v>
      </c>
    </row>
    <row r="4" ht="10.5">
      <c r="G4" s="15" t="s">
        <v>5</v>
      </c>
    </row>
    <row r="5" ht="10.5">
      <c r="G5" s="16"/>
    </row>
    <row r="6" spans="7:9" ht="10.5">
      <c r="G6" s="17" t="s">
        <v>121</v>
      </c>
      <c r="H6" s="17" t="s">
        <v>157</v>
      </c>
      <c r="I6" s="17" t="s">
        <v>175</v>
      </c>
    </row>
    <row r="7" ht="10.5">
      <c r="H7" s="17" t="s">
        <v>122</v>
      </c>
    </row>
    <row r="8" spans="6:7" ht="10.5">
      <c r="F8" s="20"/>
      <c r="G8" s="99"/>
    </row>
    <row r="9" spans="1:9" ht="24" customHeight="1">
      <c r="A9" s="22">
        <v>1</v>
      </c>
      <c r="B9" s="46" t="s">
        <v>141</v>
      </c>
      <c r="C9" s="23"/>
      <c r="D9" s="23"/>
      <c r="E9" s="59"/>
      <c r="F9" s="58"/>
      <c r="G9" s="97" t="s">
        <v>139</v>
      </c>
      <c r="H9" s="97" t="s">
        <v>139</v>
      </c>
      <c r="I9" s="97" t="s">
        <v>139</v>
      </c>
    </row>
    <row r="10" spans="1:11" ht="10.5" customHeight="1">
      <c r="A10" s="22"/>
      <c r="B10" s="158" t="s">
        <v>96</v>
      </c>
      <c r="C10" s="145"/>
      <c r="D10" s="145"/>
      <c r="E10" s="146"/>
      <c r="F10" s="85"/>
      <c r="G10" s="84">
        <v>202633825</v>
      </c>
      <c r="H10" s="84">
        <v>301019023.21</v>
      </c>
      <c r="I10" s="84">
        <v>342075272.378255</v>
      </c>
      <c r="K10" s="36"/>
    </row>
    <row r="11" spans="1:11" ht="10.5" customHeight="1">
      <c r="A11" s="22"/>
      <c r="B11" s="158" t="s">
        <v>48</v>
      </c>
      <c r="C11" s="145"/>
      <c r="D11" s="145"/>
      <c r="E11" s="146"/>
      <c r="F11" s="85"/>
      <c r="G11" s="84">
        <v>20447326</v>
      </c>
      <c r="H11" s="84">
        <v>33397796</v>
      </c>
      <c r="I11" s="84">
        <v>37694158</v>
      </c>
      <c r="K11" s="36"/>
    </row>
    <row r="12" spans="1:11" ht="10.5" customHeight="1">
      <c r="A12" s="22"/>
      <c r="B12" s="158" t="s">
        <v>17</v>
      </c>
      <c r="C12" s="145"/>
      <c r="D12" s="145"/>
      <c r="E12" s="146"/>
      <c r="F12" s="85"/>
      <c r="G12" s="84">
        <v>877832</v>
      </c>
      <c r="H12" s="84">
        <v>1710968</v>
      </c>
      <c r="I12" s="84">
        <v>1617839.5130701999</v>
      </c>
      <c r="K12" s="36"/>
    </row>
    <row r="13" spans="1:11" ht="10.5" customHeight="1">
      <c r="A13" s="22"/>
      <c r="B13" s="158" t="s">
        <v>45</v>
      </c>
      <c r="C13" s="145"/>
      <c r="D13" s="145"/>
      <c r="E13" s="146"/>
      <c r="F13" s="85"/>
      <c r="G13" s="84">
        <v>16711102</v>
      </c>
      <c r="H13" s="84">
        <v>14686323</v>
      </c>
      <c r="I13" s="84">
        <v>11766271</v>
      </c>
      <c r="K13" s="36"/>
    </row>
    <row r="14" spans="1:11" ht="10.5" customHeight="1">
      <c r="A14" s="22"/>
      <c r="B14" s="158" t="s">
        <v>21</v>
      </c>
      <c r="C14" s="145"/>
      <c r="D14" s="145"/>
      <c r="E14" s="146"/>
      <c r="F14" s="85"/>
      <c r="G14" s="84">
        <v>5059837</v>
      </c>
      <c r="H14" s="84">
        <v>12781225</v>
      </c>
      <c r="I14" s="84">
        <v>15211329</v>
      </c>
      <c r="K14" s="36"/>
    </row>
    <row r="15" spans="1:11" ht="10.5" customHeight="1">
      <c r="A15" s="22"/>
      <c r="B15" s="158" t="s">
        <v>81</v>
      </c>
      <c r="C15" s="145"/>
      <c r="D15" s="145"/>
      <c r="E15" s="146"/>
      <c r="F15" s="85"/>
      <c r="G15" s="84">
        <v>15077646</v>
      </c>
      <c r="H15" s="84">
        <v>16562106</v>
      </c>
      <c r="I15" s="84">
        <v>17854928</v>
      </c>
      <c r="K15" s="36"/>
    </row>
    <row r="16" spans="1:11" ht="10.5" customHeight="1">
      <c r="A16" s="22"/>
      <c r="B16" s="158" t="s">
        <v>18</v>
      </c>
      <c r="C16" s="145"/>
      <c r="D16" s="145"/>
      <c r="E16" s="146"/>
      <c r="F16" s="85"/>
      <c r="G16" s="84">
        <v>14966977</v>
      </c>
      <c r="H16" s="84">
        <v>17848713</v>
      </c>
      <c r="I16" s="84">
        <v>21226118</v>
      </c>
      <c r="K16" s="36"/>
    </row>
    <row r="17" spans="1:11" ht="10.5" customHeight="1">
      <c r="A17" s="22"/>
      <c r="B17" s="158" t="s">
        <v>19</v>
      </c>
      <c r="C17" s="145"/>
      <c r="D17" s="145"/>
      <c r="E17" s="146"/>
      <c r="F17" s="85"/>
      <c r="G17" s="84">
        <v>75983</v>
      </c>
      <c r="H17" s="84">
        <v>185995</v>
      </c>
      <c r="I17" s="84">
        <v>178571</v>
      </c>
      <c r="K17" s="36"/>
    </row>
    <row r="18" spans="2:11" ht="10.5" customHeight="1">
      <c r="B18" s="158" t="s">
        <v>20</v>
      </c>
      <c r="C18" s="145"/>
      <c r="D18" s="145"/>
      <c r="E18" s="146"/>
      <c r="F18" s="85"/>
      <c r="G18" s="84">
        <v>2111109</v>
      </c>
      <c r="H18" s="84">
        <v>2607127.746</v>
      </c>
      <c r="I18" s="84">
        <v>2466900.8329521</v>
      </c>
      <c r="K18" s="36"/>
    </row>
    <row r="19" spans="1:11" ht="10.5" customHeight="1">
      <c r="A19" s="22"/>
      <c r="B19" s="158" t="s">
        <v>6</v>
      </c>
      <c r="C19" s="145"/>
      <c r="D19" s="145"/>
      <c r="E19" s="146"/>
      <c r="F19" s="85"/>
      <c r="G19" s="84">
        <v>5595226</v>
      </c>
      <c r="H19" s="84">
        <v>7497392</v>
      </c>
      <c r="I19" s="84">
        <v>4277062</v>
      </c>
      <c r="K19" s="36"/>
    </row>
    <row r="20" spans="2:11" ht="10.5" customHeight="1">
      <c r="B20" s="155" t="s">
        <v>67</v>
      </c>
      <c r="C20" s="156"/>
      <c r="D20" s="156"/>
      <c r="E20" s="157"/>
      <c r="F20" s="85"/>
      <c r="G20" s="96">
        <f>SUM(G10:G19)</f>
        <v>283556863</v>
      </c>
      <c r="H20" s="96">
        <v>408296668.956</v>
      </c>
      <c r="I20" s="96">
        <v>454368449.7242773</v>
      </c>
      <c r="K20" s="36"/>
    </row>
    <row r="21" spans="2:5" ht="10.5" customHeight="1">
      <c r="B21" s="158"/>
      <c r="C21" s="145"/>
      <c r="D21" s="145"/>
      <c r="E21" s="146"/>
    </row>
    <row r="22" spans="2:5" ht="10.5" customHeight="1">
      <c r="B22" s="158"/>
      <c r="C22" s="145"/>
      <c r="D22" s="145"/>
      <c r="E22" s="146"/>
    </row>
    <row r="23" spans="2:5" ht="10.5" customHeight="1">
      <c r="B23" s="158"/>
      <c r="C23" s="145"/>
      <c r="D23" s="145"/>
      <c r="E23" s="146"/>
    </row>
    <row r="24" spans="1:9" ht="10.5" customHeight="1">
      <c r="A24" s="22">
        <v>2</v>
      </c>
      <c r="B24" s="155" t="s">
        <v>128</v>
      </c>
      <c r="C24" s="156"/>
      <c r="D24" s="156"/>
      <c r="E24" s="157"/>
      <c r="G24" s="98"/>
      <c r="H24" s="98"/>
      <c r="I24" s="98"/>
    </row>
    <row r="25" spans="2:9" ht="10.5" customHeight="1">
      <c r="B25" s="158" t="s">
        <v>88</v>
      </c>
      <c r="C25" s="145"/>
      <c r="D25" s="145"/>
      <c r="E25" s="146"/>
      <c r="F25" s="85"/>
      <c r="G25" s="84">
        <v>46272467</v>
      </c>
      <c r="H25" s="84">
        <v>41529910.622</v>
      </c>
      <c r="I25" s="84">
        <v>44759090.3552589</v>
      </c>
    </row>
    <row r="26" spans="2:9" ht="10.5" customHeight="1">
      <c r="B26" s="158" t="s">
        <v>89</v>
      </c>
      <c r="C26" s="145"/>
      <c r="D26" s="145"/>
      <c r="E26" s="146"/>
      <c r="F26" s="85"/>
      <c r="G26" s="84">
        <v>46718947</v>
      </c>
      <c r="H26" s="84">
        <v>42882867</v>
      </c>
      <c r="I26" s="84">
        <v>36271980</v>
      </c>
    </row>
    <row r="27" spans="2:10" ht="10.5" customHeight="1">
      <c r="B27" s="158" t="s">
        <v>91</v>
      </c>
      <c r="C27" s="145"/>
      <c r="D27" s="145"/>
      <c r="E27" s="146"/>
      <c r="F27" s="85"/>
      <c r="G27" s="84">
        <v>143813028</v>
      </c>
      <c r="H27" s="84">
        <v>276568238.968</v>
      </c>
      <c r="I27" s="84">
        <v>318600357.19291</v>
      </c>
      <c r="J27" s="36"/>
    </row>
    <row r="28" spans="2:9" ht="10.5" customHeight="1">
      <c r="B28" s="158" t="s">
        <v>125</v>
      </c>
      <c r="C28" s="145"/>
      <c r="D28" s="145"/>
      <c r="E28" s="146"/>
      <c r="F28" s="85"/>
      <c r="G28" s="84">
        <v>11003089</v>
      </c>
      <c r="H28" s="84">
        <v>5336374</v>
      </c>
      <c r="I28" s="84">
        <v>5704154.8300862</v>
      </c>
    </row>
    <row r="29" spans="2:9" ht="10.5" customHeight="1">
      <c r="B29" s="158" t="s">
        <v>14</v>
      </c>
      <c r="C29" s="145"/>
      <c r="D29" s="145"/>
      <c r="E29" s="146"/>
      <c r="F29" s="85"/>
      <c r="G29" s="84">
        <v>35749332</v>
      </c>
      <c r="H29" s="84">
        <v>41979278.366</v>
      </c>
      <c r="I29" s="84">
        <v>49032867.34602229</v>
      </c>
    </row>
    <row r="30" spans="2:9" ht="10.5" customHeight="1">
      <c r="B30" s="155" t="s">
        <v>67</v>
      </c>
      <c r="C30" s="156"/>
      <c r="D30" s="156"/>
      <c r="E30" s="157"/>
      <c r="F30" s="85"/>
      <c r="G30" s="96">
        <f>SUM(G25:G29)</f>
        <v>283556863</v>
      </c>
      <c r="H30" s="96">
        <f>SUM(H25:H29)</f>
        <v>408296668.95600003</v>
      </c>
      <c r="I30" s="96">
        <v>454368449.7242773</v>
      </c>
    </row>
    <row r="32" ht="10.5">
      <c r="B32" s="82"/>
    </row>
    <row r="33" ht="10.5">
      <c r="B33" s="13" t="s">
        <v>173</v>
      </c>
    </row>
    <row r="34" spans="2:7" ht="10.5">
      <c r="B34" s="139"/>
      <c r="C34" s="139"/>
      <c r="D34" s="139"/>
      <c r="E34" s="139"/>
      <c r="F34" s="154"/>
      <c r="G34" s="139"/>
    </row>
  </sheetData>
  <sheetProtection/>
  <mergeCells count="22">
    <mergeCell ref="B10:E10"/>
    <mergeCell ref="B13:E13"/>
    <mergeCell ref="B21:E21"/>
    <mergeCell ref="B20:E20"/>
    <mergeCell ref="B26:E26"/>
    <mergeCell ref="B27:E27"/>
    <mergeCell ref="B29:E29"/>
    <mergeCell ref="B28:E28"/>
    <mergeCell ref="B22:E22"/>
    <mergeCell ref="B24:E24"/>
    <mergeCell ref="B25:E25"/>
    <mergeCell ref="B23:E23"/>
    <mergeCell ref="B34:G34"/>
    <mergeCell ref="B30:E30"/>
    <mergeCell ref="B11:E11"/>
    <mergeCell ref="B12:E12"/>
    <mergeCell ref="B14:E14"/>
    <mergeCell ref="B15:E15"/>
    <mergeCell ref="B16:E16"/>
    <mergeCell ref="B17:E17"/>
    <mergeCell ref="B18:E18"/>
    <mergeCell ref="B19:E19"/>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4"/>
  </sheetPr>
  <dimension ref="B1:D78"/>
  <sheetViews>
    <sheetView showGridLines="0" zoomScaleSheetLayoutView="100" zoomScalePageLayoutView="0" workbookViewId="0" topLeftCell="A1">
      <pane ySplit="3" topLeftCell="A4" activePane="bottomLeft" state="frozen"/>
      <selection pane="topLeft" activeCell="C48" sqref="C48:C51"/>
      <selection pane="bottomLeft" activeCell="A1" sqref="A1"/>
    </sheetView>
  </sheetViews>
  <sheetFormatPr defaultColWidth="9.140625" defaultRowHeight="12.75"/>
  <cols>
    <col min="1" max="1" width="3.140625" style="0" customWidth="1"/>
    <col min="2" max="2" width="40.7109375" style="0" customWidth="1"/>
    <col min="3" max="3" width="47.28125" style="0" customWidth="1"/>
    <col min="4" max="4" width="17.00390625" style="0" customWidth="1"/>
  </cols>
  <sheetData>
    <row r="1" ht="14.25">
      <c r="B1" s="11" t="s">
        <v>3</v>
      </c>
    </row>
    <row r="2" ht="12.75">
      <c r="B2" s="2"/>
    </row>
    <row r="3" ht="12.75">
      <c r="B3" s="3"/>
    </row>
    <row r="4" ht="14.25">
      <c r="B4" s="34" t="s">
        <v>0</v>
      </c>
    </row>
    <row r="5" spans="2:3" ht="16.5" customHeight="1">
      <c r="B5" s="159" t="s">
        <v>137</v>
      </c>
      <c r="C5" s="160"/>
    </row>
    <row r="6" spans="2:3" ht="12.75">
      <c r="B6" s="64" t="s">
        <v>65</v>
      </c>
      <c r="C6" s="66" t="s">
        <v>66</v>
      </c>
    </row>
    <row r="7" spans="2:3" ht="12.75">
      <c r="B7" s="68" t="s">
        <v>12</v>
      </c>
      <c r="C7" s="69" t="s">
        <v>129</v>
      </c>
    </row>
    <row r="8" spans="2:3" ht="12.75">
      <c r="B8" s="68"/>
      <c r="C8" s="69" t="s">
        <v>97</v>
      </c>
    </row>
    <row r="9" spans="2:3" ht="12.75">
      <c r="B9" s="68"/>
      <c r="C9" s="69" t="s">
        <v>130</v>
      </c>
    </row>
    <row r="10" spans="2:3" ht="12.75">
      <c r="B10" s="68"/>
      <c r="C10" s="69" t="s">
        <v>131</v>
      </c>
    </row>
    <row r="11" spans="2:3" ht="12.75">
      <c r="B11" s="63" t="s">
        <v>89</v>
      </c>
      <c r="C11" s="67" t="s">
        <v>117</v>
      </c>
    </row>
    <row r="12" spans="2:3" ht="12.75">
      <c r="B12" s="63"/>
      <c r="C12" s="67" t="s">
        <v>106</v>
      </c>
    </row>
    <row r="13" spans="2:3" ht="12.75">
      <c r="B13" s="63"/>
      <c r="C13" s="67" t="s">
        <v>103</v>
      </c>
    </row>
    <row r="14" spans="2:3" ht="12.75">
      <c r="B14" s="63"/>
      <c r="C14" s="67" t="s">
        <v>100</v>
      </c>
    </row>
    <row r="15" spans="2:3" ht="12.75">
      <c r="B15" s="63"/>
      <c r="C15" s="67" t="s">
        <v>134</v>
      </c>
    </row>
    <row r="16" spans="2:3" ht="12.75">
      <c r="B16" s="68" t="s">
        <v>91</v>
      </c>
      <c r="C16" s="69" t="s">
        <v>115</v>
      </c>
    </row>
    <row r="17" spans="2:3" ht="12.75">
      <c r="B17" s="68"/>
      <c r="C17" s="69" t="s">
        <v>110</v>
      </c>
    </row>
    <row r="18" spans="2:3" ht="12.75">
      <c r="B18" s="68"/>
      <c r="C18" s="69" t="s">
        <v>98</v>
      </c>
    </row>
    <row r="19" spans="2:3" ht="12.75">
      <c r="B19" s="68"/>
      <c r="C19" s="69" t="s">
        <v>104</v>
      </c>
    </row>
    <row r="20" spans="2:3" ht="12.75">
      <c r="B20" s="68"/>
      <c r="C20" s="69" t="s">
        <v>112</v>
      </c>
    </row>
    <row r="21" spans="2:3" ht="12.75">
      <c r="B21" s="63" t="s">
        <v>13</v>
      </c>
      <c r="C21" s="67" t="s">
        <v>101</v>
      </c>
    </row>
    <row r="22" spans="2:3" ht="12.75">
      <c r="B22" s="63"/>
      <c r="C22" s="67" t="s">
        <v>102</v>
      </c>
    </row>
    <row r="23" spans="2:3" ht="12.75">
      <c r="B23" s="63"/>
      <c r="C23" s="67" t="s">
        <v>132</v>
      </c>
    </row>
    <row r="24" spans="2:3" ht="12.75">
      <c r="B24" s="63"/>
      <c r="C24" s="67" t="s">
        <v>133</v>
      </c>
    </row>
    <row r="25" spans="2:3" ht="12.75">
      <c r="B25" s="68" t="s">
        <v>14</v>
      </c>
      <c r="C25" s="69" t="s">
        <v>105</v>
      </c>
    </row>
    <row r="26" spans="2:3" ht="12.75">
      <c r="B26" s="68"/>
      <c r="C26" s="69" t="s">
        <v>135</v>
      </c>
    </row>
    <row r="27" spans="2:3" ht="12.75">
      <c r="B27" s="68"/>
      <c r="C27" s="69" t="s">
        <v>108</v>
      </c>
    </row>
    <row r="28" spans="2:3" ht="12.75">
      <c r="B28" s="68"/>
      <c r="C28" s="69" t="s">
        <v>119</v>
      </c>
    </row>
    <row r="29" spans="2:3" ht="12.75">
      <c r="B29" s="68"/>
      <c r="C29" s="69" t="s">
        <v>118</v>
      </c>
    </row>
    <row r="30" spans="2:3" ht="12.75">
      <c r="B30" s="68"/>
      <c r="C30" s="69" t="s">
        <v>111</v>
      </c>
    </row>
    <row r="31" spans="2:3" ht="12.75">
      <c r="B31" s="68"/>
      <c r="C31" s="69" t="s">
        <v>136</v>
      </c>
    </row>
    <row r="32" spans="2:3" ht="12.75">
      <c r="B32" s="161" t="s">
        <v>164</v>
      </c>
      <c r="C32" s="162"/>
    </row>
    <row r="33" spans="2:3" ht="12.75">
      <c r="B33" s="57"/>
      <c r="C33" s="100"/>
    </row>
    <row r="34" ht="15">
      <c r="B34" s="35" t="s">
        <v>64</v>
      </c>
    </row>
    <row r="35" spans="2:3" ht="28.5" customHeight="1">
      <c r="B35" s="159" t="s">
        <v>60</v>
      </c>
      <c r="C35" s="160"/>
    </row>
    <row r="36" spans="2:4" ht="21.75">
      <c r="B36" s="64" t="s">
        <v>23</v>
      </c>
      <c r="C36" s="65" t="s">
        <v>59</v>
      </c>
      <c r="D36" s="62" t="s">
        <v>156</v>
      </c>
    </row>
    <row r="37" spans="2:4" ht="12.75">
      <c r="B37" s="68" t="s">
        <v>96</v>
      </c>
      <c r="C37" s="27" t="s">
        <v>39</v>
      </c>
      <c r="D37" s="70">
        <v>387</v>
      </c>
    </row>
    <row r="38" spans="2:4" ht="12.75">
      <c r="B38" s="68"/>
      <c r="C38" s="102" t="s">
        <v>15</v>
      </c>
      <c r="D38" s="70"/>
    </row>
    <row r="39" spans="2:4" ht="12.75">
      <c r="B39" s="68"/>
      <c r="C39" s="27" t="s">
        <v>40</v>
      </c>
      <c r="D39" s="70"/>
    </row>
    <row r="40" spans="2:4" ht="12.75">
      <c r="B40" s="101"/>
      <c r="C40" s="27" t="s">
        <v>41</v>
      </c>
      <c r="D40" s="103"/>
    </row>
    <row r="41" spans="2:4" ht="12.75">
      <c r="B41" s="74" t="s">
        <v>48</v>
      </c>
      <c r="C41" s="75" t="s">
        <v>48</v>
      </c>
      <c r="D41" s="76">
        <v>6329</v>
      </c>
    </row>
    <row r="42" spans="2:4" ht="12.75">
      <c r="B42" s="101" t="s">
        <v>17</v>
      </c>
      <c r="C42" s="102" t="s">
        <v>30</v>
      </c>
      <c r="D42" s="103">
        <v>2097</v>
      </c>
    </row>
    <row r="43" spans="2:4" ht="12.75">
      <c r="B43" s="101"/>
      <c r="C43" s="102" t="s">
        <v>26</v>
      </c>
      <c r="D43" s="103"/>
    </row>
    <row r="44" spans="2:4" ht="12.75">
      <c r="B44" s="101"/>
      <c r="C44" s="102" t="s">
        <v>29</v>
      </c>
      <c r="D44" s="103"/>
    </row>
    <row r="45" spans="2:4" ht="12.75">
      <c r="B45" s="101"/>
      <c r="C45" s="102" t="s">
        <v>28</v>
      </c>
      <c r="D45" s="103"/>
    </row>
    <row r="46" spans="2:4" ht="12.75">
      <c r="B46" s="101"/>
      <c r="C46" s="102" t="s">
        <v>27</v>
      </c>
      <c r="D46" s="103"/>
    </row>
    <row r="47" spans="2:4" ht="12.75">
      <c r="B47" s="74" t="s">
        <v>45</v>
      </c>
      <c r="C47" s="75" t="s">
        <v>45</v>
      </c>
      <c r="D47" s="76">
        <v>190</v>
      </c>
    </row>
    <row r="48" spans="2:4" ht="12.75">
      <c r="B48" s="101" t="s">
        <v>21</v>
      </c>
      <c r="C48" s="102" t="s">
        <v>49</v>
      </c>
      <c r="D48" s="103">
        <v>2196</v>
      </c>
    </row>
    <row r="49" spans="2:4" ht="12.75">
      <c r="B49" s="101"/>
      <c r="C49" s="102" t="s">
        <v>50</v>
      </c>
      <c r="D49" s="103"/>
    </row>
    <row r="50" spans="2:4" ht="12.75">
      <c r="B50" s="101"/>
      <c r="C50" s="102" t="s">
        <v>51</v>
      </c>
      <c r="D50" s="103"/>
    </row>
    <row r="51" spans="2:4" ht="12.75">
      <c r="B51" s="74" t="s">
        <v>81</v>
      </c>
      <c r="C51" s="75" t="s">
        <v>42</v>
      </c>
      <c r="D51" s="76">
        <v>822</v>
      </c>
    </row>
    <row r="52" spans="2:4" ht="12.75">
      <c r="B52" s="74"/>
      <c r="C52" s="75" t="s">
        <v>47</v>
      </c>
      <c r="D52" s="76"/>
    </row>
    <row r="53" spans="2:4" ht="12.75">
      <c r="B53" s="74"/>
      <c r="C53" s="75" t="s">
        <v>46</v>
      </c>
      <c r="D53" s="76"/>
    </row>
    <row r="54" spans="2:4" ht="12.75">
      <c r="B54" s="74"/>
      <c r="C54" s="75" t="s">
        <v>44</v>
      </c>
      <c r="D54" s="76"/>
    </row>
    <row r="55" spans="2:4" ht="12.75">
      <c r="B55" s="74"/>
      <c r="C55" s="75" t="s">
        <v>43</v>
      </c>
      <c r="D55" s="76"/>
    </row>
    <row r="56" spans="2:4" ht="12.75">
      <c r="B56" s="101" t="s">
        <v>18</v>
      </c>
      <c r="C56" s="102" t="s">
        <v>85</v>
      </c>
      <c r="D56" s="103">
        <v>5470</v>
      </c>
    </row>
    <row r="57" spans="2:4" ht="12.75">
      <c r="B57" s="101"/>
      <c r="C57" s="102" t="s">
        <v>25</v>
      </c>
      <c r="D57" s="103"/>
    </row>
    <row r="58" spans="2:4" ht="12.75">
      <c r="B58" s="101"/>
      <c r="C58" s="102" t="s">
        <v>24</v>
      </c>
      <c r="D58" s="103"/>
    </row>
    <row r="59" spans="2:4" ht="12.75">
      <c r="B59" s="74" t="s">
        <v>82</v>
      </c>
      <c r="C59" s="75" t="s">
        <v>53</v>
      </c>
      <c r="D59" s="76">
        <v>387</v>
      </c>
    </row>
    <row r="60" spans="2:4" ht="12.75">
      <c r="B60" s="74"/>
      <c r="C60" s="75" t="s">
        <v>52</v>
      </c>
      <c r="D60" s="76"/>
    </row>
    <row r="61" spans="2:4" ht="12.75">
      <c r="B61" s="101" t="s">
        <v>20</v>
      </c>
      <c r="C61" s="102" t="s">
        <v>84</v>
      </c>
      <c r="D61" s="103">
        <v>949</v>
      </c>
    </row>
    <row r="62" spans="2:4" ht="12.75">
      <c r="B62" s="101"/>
      <c r="C62" s="102" t="s">
        <v>35</v>
      </c>
      <c r="D62" s="103"/>
    </row>
    <row r="63" spans="2:4" ht="12.75">
      <c r="B63" s="101"/>
      <c r="C63" s="102" t="s">
        <v>34</v>
      </c>
      <c r="D63" s="103"/>
    </row>
    <row r="64" spans="2:4" ht="12.75">
      <c r="B64" s="101"/>
      <c r="C64" s="102" t="s">
        <v>36</v>
      </c>
      <c r="D64" s="103"/>
    </row>
    <row r="65" spans="2:4" ht="12.75">
      <c r="B65" s="101"/>
      <c r="C65" s="102" t="s">
        <v>32</v>
      </c>
      <c r="D65" s="103"/>
    </row>
    <row r="66" spans="2:4" ht="12.75">
      <c r="B66" s="101"/>
      <c r="C66" s="102" t="s">
        <v>37</v>
      </c>
      <c r="D66" s="103"/>
    </row>
    <row r="67" spans="2:4" ht="12.75">
      <c r="B67" s="101"/>
      <c r="C67" s="102" t="s">
        <v>38</v>
      </c>
      <c r="D67" s="103"/>
    </row>
    <row r="68" spans="2:4" ht="12.75">
      <c r="B68" s="101"/>
      <c r="C68" s="102" t="s">
        <v>33</v>
      </c>
      <c r="D68" s="103"/>
    </row>
    <row r="69" spans="2:4" ht="12.75">
      <c r="B69" s="101"/>
      <c r="C69" s="102" t="s">
        <v>31</v>
      </c>
      <c r="D69" s="103"/>
    </row>
    <row r="70" spans="2:4" ht="12.75">
      <c r="B70" s="74" t="s">
        <v>6</v>
      </c>
      <c r="C70" s="75" t="s">
        <v>83</v>
      </c>
      <c r="D70" s="76">
        <f>7476-494</f>
        <v>6982</v>
      </c>
    </row>
    <row r="71" spans="2:4" ht="12.75">
      <c r="B71" s="74"/>
      <c r="C71" s="75" t="s">
        <v>55</v>
      </c>
      <c r="D71" s="76"/>
    </row>
    <row r="72" spans="2:4" ht="12.75">
      <c r="B72" s="74"/>
      <c r="C72" s="75" t="s">
        <v>54</v>
      </c>
      <c r="D72" s="76"/>
    </row>
    <row r="73" spans="2:4" ht="12.75">
      <c r="B73" s="74"/>
      <c r="C73" s="75" t="s">
        <v>71</v>
      </c>
      <c r="D73" s="76"/>
    </row>
    <row r="74" spans="2:4" ht="12.75">
      <c r="B74" s="74"/>
      <c r="C74" s="75" t="s">
        <v>56</v>
      </c>
      <c r="D74" s="76"/>
    </row>
    <row r="75" spans="2:4" ht="12.75">
      <c r="B75" s="74"/>
      <c r="C75" s="75" t="s">
        <v>72</v>
      </c>
      <c r="D75" s="76"/>
    </row>
    <row r="76" spans="2:4" ht="12.75">
      <c r="B76" s="74"/>
      <c r="C76" s="75" t="s">
        <v>57</v>
      </c>
      <c r="D76" s="76"/>
    </row>
    <row r="77" spans="2:4" ht="12.75">
      <c r="B77" s="101" t="s">
        <v>86</v>
      </c>
      <c r="C77" s="102" t="s">
        <v>16</v>
      </c>
      <c r="D77" s="104">
        <v>494</v>
      </c>
    </row>
    <row r="78" spans="2:4" ht="32.25">
      <c r="B78" s="74"/>
      <c r="C78" s="105" t="s">
        <v>73</v>
      </c>
      <c r="D78" s="76"/>
    </row>
    <row r="82" ht="36" customHeight="1"/>
  </sheetData>
  <sheetProtection/>
  <mergeCells count="3">
    <mergeCell ref="B35:C35"/>
    <mergeCell ref="B5:C5"/>
    <mergeCell ref="B32:C32"/>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Ben Dubow</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Large</dc:creator>
  <cp:keywords/>
  <dc:description/>
  <cp:lastModifiedBy>Dean Scott</cp:lastModifiedBy>
  <cp:lastPrinted>2011-03-23T17:17:04Z</cp:lastPrinted>
  <dcterms:created xsi:type="dcterms:W3CDTF">2009-03-10T13:03:56Z</dcterms:created>
  <dcterms:modified xsi:type="dcterms:W3CDTF">2013-04-19T14:04:46Z</dcterms:modified>
  <cp:category/>
  <cp:version/>
  <cp:contentType/>
  <cp:contentStatus/>
</cp:coreProperties>
</file>